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GACETA 2021-2024\PENDIENTE POR SUBIR\27° SESIÓN ORDINARIA\"/>
    </mc:Choice>
  </mc:AlternateContent>
  <bookViews>
    <workbookView xWindow="0" yWindow="0" windowWidth="28800" windowHeight="12330" activeTab="3"/>
  </bookViews>
  <sheets>
    <sheet name="12A MOD " sheetId="1" r:id="rId1"/>
    <sheet name="RESUMEN DE TRASPASOS POR CAPI" sheetId="7" r:id="rId2"/>
    <sheet name="SUPLEMENTOS 12VA MOD 2022" sheetId="6" r:id="rId3"/>
    <sheet name="MODIFICACIONES INCIAL A LA 11A" sheetId="5" r:id="rId4"/>
  </sheets>
  <definedNames>
    <definedName name="_xlnm._FilterDatabase" localSheetId="0" hidden="1">'12A MOD '!$A$1:$P$2777</definedName>
    <definedName name="_xlnm._FilterDatabase" localSheetId="3" hidden="1">'MODIFICACIONES INCIAL A LA 11A'!$A$1:$AE$1</definedName>
    <definedName name="_xlnm.Print_Titles" localSheetId="1">'RESUMEN DE TRASPASOS POR CAPI'!$1:$3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38" i="7" l="1"/>
  <c r="J338" i="7"/>
  <c r="K338" i="7"/>
  <c r="L338" i="7"/>
  <c r="H336" i="7"/>
  <c r="I336" i="7"/>
  <c r="J336" i="7"/>
  <c r="K336" i="7"/>
  <c r="L336" i="7"/>
  <c r="M336" i="7"/>
  <c r="H326" i="7"/>
  <c r="I326" i="7"/>
  <c r="J326" i="7"/>
  <c r="K326" i="7"/>
  <c r="L326" i="7"/>
  <c r="M326" i="7"/>
  <c r="H302" i="7"/>
  <c r="I302" i="7"/>
  <c r="J302" i="7"/>
  <c r="K302" i="7"/>
  <c r="L302" i="7"/>
  <c r="M302" i="7"/>
  <c r="H278" i="7"/>
  <c r="I278" i="7"/>
  <c r="J278" i="7"/>
  <c r="K278" i="7"/>
  <c r="L278" i="7"/>
  <c r="M278" i="7"/>
  <c r="H264" i="7"/>
  <c r="I264" i="7"/>
  <c r="J264" i="7"/>
  <c r="K264" i="7"/>
  <c r="L264" i="7"/>
  <c r="M264" i="7"/>
  <c r="H163" i="7"/>
  <c r="I163" i="7"/>
  <c r="J163" i="7"/>
  <c r="K163" i="7"/>
  <c r="L163" i="7"/>
  <c r="M163" i="7"/>
  <c r="M101" i="7"/>
  <c r="M671" i="1"/>
  <c r="H95" i="7"/>
  <c r="I95" i="7"/>
  <c r="J95" i="7"/>
  <c r="K95" i="7"/>
  <c r="L95" i="7"/>
  <c r="M95" i="7"/>
  <c r="I840" i="1" l="1"/>
  <c r="J840" i="1"/>
  <c r="K840" i="1"/>
  <c r="L840" i="1"/>
  <c r="M827" i="1"/>
  <c r="K1336" i="1" l="1"/>
  <c r="L1309" i="1"/>
  <c r="M1323" i="1"/>
  <c r="M1634" i="1"/>
  <c r="M2312" i="1"/>
  <c r="M2315" i="1"/>
  <c r="M2072" i="1"/>
  <c r="L2083" i="1" l="1"/>
  <c r="M2309" i="1" l="1"/>
  <c r="L803" i="1"/>
  <c r="L826" i="1" l="1"/>
  <c r="I2777" i="1" l="1"/>
  <c r="J2777" i="1"/>
  <c r="K2777" i="1"/>
  <c r="L2777" i="1"/>
  <c r="I2707" i="1"/>
  <c r="J2707" i="1"/>
  <c r="K2707" i="1"/>
  <c r="I2666" i="1"/>
  <c r="J2666" i="1"/>
  <c r="I2618" i="1"/>
  <c r="J2618" i="1"/>
  <c r="K2618" i="1"/>
  <c r="L2618" i="1"/>
  <c r="I2532" i="1"/>
  <c r="J2532" i="1"/>
  <c r="K2532" i="1"/>
  <c r="L2532" i="1"/>
  <c r="I2494" i="1"/>
  <c r="J2494" i="1"/>
  <c r="K2494" i="1"/>
  <c r="L2494" i="1"/>
  <c r="I2455" i="1"/>
  <c r="J2455" i="1"/>
  <c r="K2455" i="1"/>
  <c r="L2455" i="1"/>
  <c r="I2416" i="1"/>
  <c r="J2416" i="1"/>
  <c r="K2416" i="1"/>
  <c r="L2416" i="1"/>
  <c r="I2375" i="1"/>
  <c r="J2375" i="1"/>
  <c r="K2375" i="1"/>
  <c r="L2375" i="1"/>
  <c r="I2335" i="1"/>
  <c r="J2335" i="1"/>
  <c r="K2335" i="1"/>
  <c r="L2335" i="1"/>
  <c r="I2275" i="1"/>
  <c r="J2275" i="1"/>
  <c r="K2275" i="1"/>
  <c r="L2275" i="1"/>
  <c r="I2087" i="1"/>
  <c r="J2087" i="1"/>
  <c r="K2087" i="1"/>
  <c r="L2087" i="1"/>
  <c r="I2002" i="1"/>
  <c r="J2002" i="1"/>
  <c r="K2002" i="1"/>
  <c r="I1836" i="1"/>
  <c r="J1836" i="1"/>
  <c r="K1836" i="1"/>
  <c r="L1836" i="1"/>
  <c r="I1796" i="1"/>
  <c r="J1796" i="1"/>
  <c r="K1796" i="1"/>
  <c r="L1796" i="1"/>
  <c r="I1737" i="1"/>
  <c r="J1737" i="1"/>
  <c r="K1737" i="1"/>
  <c r="L1737" i="1"/>
  <c r="I1679" i="1"/>
  <c r="J1679" i="1"/>
  <c r="K1679" i="1"/>
  <c r="L1679" i="1"/>
  <c r="I1647" i="1"/>
  <c r="J1647" i="1"/>
  <c r="K1647" i="1"/>
  <c r="L1647" i="1"/>
  <c r="I1583" i="1"/>
  <c r="J1583" i="1"/>
  <c r="K1583" i="1"/>
  <c r="L1583" i="1"/>
  <c r="I1552" i="1"/>
  <c r="J1552" i="1"/>
  <c r="K1552" i="1"/>
  <c r="L1552" i="1"/>
  <c r="I1513" i="1"/>
  <c r="J1513" i="1"/>
  <c r="K1513" i="1"/>
  <c r="L1513" i="1"/>
  <c r="I1432" i="1"/>
  <c r="J1432" i="1"/>
  <c r="K1432" i="1"/>
  <c r="I1388" i="1"/>
  <c r="J1388" i="1"/>
  <c r="K1388" i="1"/>
  <c r="I1176" i="1"/>
  <c r="J1176" i="1"/>
  <c r="K1176" i="1"/>
  <c r="L1176" i="1"/>
  <c r="I1135" i="1"/>
  <c r="J1135" i="1"/>
  <c r="K1135" i="1"/>
  <c r="L1135" i="1"/>
  <c r="I1084" i="1"/>
  <c r="J1084" i="1"/>
  <c r="K1084" i="1"/>
  <c r="L1084" i="1"/>
  <c r="I1057" i="1"/>
  <c r="J1057" i="1"/>
  <c r="K1057" i="1"/>
  <c r="L1057" i="1"/>
  <c r="I1024" i="1"/>
  <c r="J1024" i="1"/>
  <c r="K1024" i="1"/>
  <c r="L1024" i="1"/>
  <c r="I871" i="1"/>
  <c r="J871" i="1"/>
  <c r="K871" i="1"/>
  <c r="L871" i="1"/>
  <c r="I748" i="1"/>
  <c r="J748" i="1"/>
  <c r="K748" i="1"/>
  <c r="L748" i="1"/>
  <c r="I716" i="1"/>
  <c r="J716" i="1"/>
  <c r="K716" i="1"/>
  <c r="I653" i="1"/>
  <c r="J653" i="1"/>
  <c r="K653" i="1"/>
  <c r="I614" i="1"/>
  <c r="J614" i="1"/>
  <c r="K614" i="1"/>
  <c r="L614" i="1"/>
  <c r="I568" i="1"/>
  <c r="J568" i="1"/>
  <c r="K568" i="1"/>
  <c r="L568" i="1"/>
  <c r="I520" i="1"/>
  <c r="J520" i="1"/>
  <c r="K520" i="1"/>
  <c r="L520" i="1"/>
  <c r="I352" i="1"/>
  <c r="J352" i="1"/>
  <c r="K352" i="1"/>
  <c r="L352" i="1"/>
  <c r="I279" i="1"/>
  <c r="J279" i="1"/>
  <c r="K279" i="1"/>
  <c r="L279" i="1"/>
  <c r="I255" i="1"/>
  <c r="J255" i="1"/>
  <c r="K255" i="1"/>
  <c r="L255" i="1"/>
  <c r="I222" i="1"/>
  <c r="J222" i="1"/>
  <c r="K222" i="1"/>
  <c r="L222" i="1"/>
  <c r="I189" i="1"/>
  <c r="J189" i="1"/>
  <c r="K189" i="1"/>
  <c r="L189" i="1"/>
  <c r="I129" i="1"/>
  <c r="J129" i="1"/>
  <c r="K129" i="1"/>
  <c r="L129" i="1"/>
  <c r="I48" i="1"/>
  <c r="J48" i="1"/>
  <c r="K48" i="1"/>
  <c r="L48" i="1"/>
  <c r="L2697" i="1" l="1"/>
  <c r="L2707" i="1" s="1"/>
  <c r="G44" i="6"/>
  <c r="C40" i="6"/>
  <c r="C37" i="6"/>
  <c r="C34" i="6"/>
  <c r="C31" i="6"/>
  <c r="C28" i="6"/>
  <c r="C25" i="6"/>
  <c r="C22" i="6"/>
  <c r="C19" i="6"/>
  <c r="G40" i="6"/>
  <c r="G37" i="6"/>
  <c r="G34" i="6"/>
  <c r="G31" i="6"/>
  <c r="G28" i="6"/>
  <c r="G25" i="6"/>
  <c r="G22" i="6"/>
  <c r="G19" i="6"/>
  <c r="M1793" i="1" l="1"/>
  <c r="M1791" i="1"/>
  <c r="M715" i="1" l="1"/>
  <c r="M50" i="1" l="1"/>
  <c r="L751" i="1"/>
  <c r="M1975" i="1" l="1"/>
  <c r="M1933" i="1"/>
  <c r="M1645" i="1" l="1"/>
  <c r="M1646" i="1"/>
  <c r="M1644" i="1"/>
  <c r="M1336" i="1" l="1"/>
  <c r="M1270" i="1"/>
  <c r="L1253" i="1"/>
  <c r="L1388" i="1" s="1"/>
  <c r="M1272" i="1"/>
  <c r="M1269" i="1"/>
  <c r="M1271" i="1"/>
  <c r="M1268" i="1"/>
  <c r="K2649" i="1"/>
  <c r="K2666" i="1" s="1"/>
  <c r="L2641" i="1"/>
  <c r="L2666" i="1" s="1"/>
  <c r="L677" i="1"/>
  <c r="L716" i="1" s="1"/>
  <c r="M712" i="1"/>
  <c r="M1663" i="1"/>
  <c r="M636" i="1" l="1"/>
  <c r="L637" i="1"/>
  <c r="L653" i="1" s="1"/>
  <c r="M1951" i="1"/>
  <c r="L1969" i="1"/>
  <c r="L2002" i="1" s="1"/>
  <c r="M2338" i="1"/>
  <c r="M2339" i="1"/>
  <c r="M2340" i="1"/>
  <c r="M2341" i="1"/>
  <c r="M2342" i="1"/>
  <c r="M2343" i="1"/>
  <c r="M2344" i="1"/>
  <c r="M2345" i="1"/>
  <c r="M2346" i="1"/>
  <c r="M2347" i="1"/>
  <c r="M2348" i="1"/>
  <c r="M2349" i="1"/>
  <c r="M2350" i="1"/>
  <c r="M2351" i="1"/>
  <c r="M2352" i="1"/>
  <c r="M2353" i="1"/>
  <c r="M2354" i="1"/>
  <c r="M2355" i="1"/>
  <c r="M2356" i="1"/>
  <c r="M2357" i="1"/>
  <c r="M2358" i="1"/>
  <c r="M2359" i="1"/>
  <c r="M2360" i="1"/>
  <c r="M2361" i="1"/>
  <c r="M2362" i="1"/>
  <c r="M2363" i="1"/>
  <c r="M2364" i="1"/>
  <c r="M2365" i="1"/>
  <c r="M2366" i="1"/>
  <c r="M2367" i="1"/>
  <c r="M2368" i="1"/>
  <c r="M2369" i="1"/>
  <c r="M2370" i="1"/>
  <c r="M2371" i="1"/>
  <c r="M2372" i="1"/>
  <c r="M2373" i="1"/>
  <c r="M2374" i="1"/>
  <c r="M102" i="1" l="1"/>
  <c r="M1977" i="1" l="1"/>
  <c r="M469" i="1"/>
  <c r="M475" i="1"/>
  <c r="L1399" i="1" l="1"/>
  <c r="L1432" i="1" s="1"/>
  <c r="M499" i="1"/>
  <c r="M634" i="1"/>
  <c r="M2258" i="1"/>
  <c r="M2259" i="1"/>
  <c r="AU372" i="5" l="1"/>
  <c r="AU159" i="5"/>
  <c r="AU91" i="5"/>
  <c r="AU22" i="5"/>
  <c r="M1326" i="1" l="1"/>
  <c r="AQ372" i="5" l="1"/>
  <c r="AM372" i="5"/>
  <c r="AI372" i="5"/>
  <c r="AE372" i="5"/>
  <c r="AA372" i="5"/>
  <c r="W372" i="5"/>
  <c r="S372" i="5"/>
  <c r="O372" i="5"/>
  <c r="K372" i="5"/>
  <c r="G372" i="5"/>
  <c r="C319" i="5"/>
  <c r="C372" i="5" s="1"/>
  <c r="AQ159" i="5"/>
  <c r="AM159" i="5"/>
  <c r="AI159" i="5"/>
  <c r="AE159" i="5"/>
  <c r="AA159" i="5"/>
  <c r="W159" i="5"/>
  <c r="S159" i="5"/>
  <c r="O159" i="5"/>
  <c r="K159" i="5"/>
  <c r="G159" i="5"/>
  <c r="C159" i="5"/>
  <c r="AQ91" i="5"/>
  <c r="AM91" i="5"/>
  <c r="AI91" i="5"/>
  <c r="AE91" i="5"/>
  <c r="AA91" i="5"/>
  <c r="W91" i="5"/>
  <c r="S91" i="5"/>
  <c r="O91" i="5"/>
  <c r="K91" i="5"/>
  <c r="G91" i="5"/>
  <c r="C91" i="5"/>
  <c r="AQ22" i="5"/>
  <c r="AM22" i="5"/>
  <c r="AI22" i="5"/>
  <c r="AE22" i="5"/>
  <c r="AA22" i="5"/>
  <c r="W22" i="5"/>
  <c r="S22" i="5"/>
  <c r="O22" i="5"/>
  <c r="K22" i="5"/>
  <c r="G22" i="5"/>
  <c r="C8" i="5"/>
  <c r="M2419" i="1" l="1"/>
  <c r="M2420" i="1"/>
  <c r="M2421" i="1"/>
  <c r="M2422" i="1"/>
  <c r="M2423" i="1"/>
  <c r="M2424" i="1"/>
  <c r="M2425" i="1"/>
  <c r="M2426" i="1"/>
  <c r="M2427" i="1"/>
  <c r="M2428" i="1"/>
  <c r="M2429" i="1"/>
  <c r="M2430" i="1"/>
  <c r="M2431" i="1"/>
  <c r="M2432" i="1"/>
  <c r="M2433" i="1"/>
  <c r="M2434" i="1"/>
  <c r="M2435" i="1"/>
  <c r="M2436" i="1"/>
  <c r="M2437" i="1"/>
  <c r="M2438" i="1"/>
  <c r="M2439" i="1"/>
  <c r="M2440" i="1"/>
  <c r="M2441" i="1"/>
  <c r="M2442" i="1"/>
  <c r="M2443" i="1"/>
  <c r="M2444" i="1"/>
  <c r="M2445" i="1"/>
  <c r="M2446" i="1"/>
  <c r="M2447" i="1"/>
  <c r="M2448" i="1"/>
  <c r="M2449" i="1"/>
  <c r="M2450" i="1"/>
  <c r="M2451" i="1"/>
  <c r="M2452" i="1"/>
  <c r="M2453" i="1"/>
  <c r="M2454" i="1"/>
  <c r="M1772" i="1" l="1"/>
  <c r="M2773" i="1"/>
  <c r="M2774" i="1"/>
  <c r="M2775" i="1"/>
  <c r="M2776" i="1"/>
  <c r="M2772" i="1"/>
  <c r="M2329" i="1"/>
  <c r="M2334" i="1"/>
  <c r="M843" i="1"/>
  <c r="M2517" i="1" l="1"/>
  <c r="M1821" i="1" l="1"/>
  <c r="M1799" i="1"/>
  <c r="M1800" i="1"/>
  <c r="M1801" i="1"/>
  <c r="M1802" i="1"/>
  <c r="M1803" i="1"/>
  <c r="M1804" i="1"/>
  <c r="M1805" i="1"/>
  <c r="M1806" i="1"/>
  <c r="M1807" i="1"/>
  <c r="M1808" i="1"/>
  <c r="M1809" i="1"/>
  <c r="M1810" i="1"/>
  <c r="M1811" i="1"/>
  <c r="M1812" i="1"/>
  <c r="M1813" i="1"/>
  <c r="M1814" i="1"/>
  <c r="M1815" i="1"/>
  <c r="M1816" i="1"/>
  <c r="M1817" i="1"/>
  <c r="M1818" i="1"/>
  <c r="M1819" i="1"/>
  <c r="M1820" i="1"/>
  <c r="M1822" i="1"/>
  <c r="M1823" i="1"/>
  <c r="M1824" i="1"/>
  <c r="M1825" i="1"/>
  <c r="M1826" i="1"/>
  <c r="M1827" i="1"/>
  <c r="M1828" i="1"/>
  <c r="M1829" i="1"/>
  <c r="M1830" i="1"/>
  <c r="M1831" i="1"/>
  <c r="M1832" i="1"/>
  <c r="M1833" i="1"/>
  <c r="M1834" i="1"/>
  <c r="M1835" i="1"/>
  <c r="M1722" i="1" l="1"/>
  <c r="M1720" i="1"/>
  <c r="M1718" i="1"/>
  <c r="M1716" i="1"/>
  <c r="M1708" i="1"/>
  <c r="M1696" i="1"/>
  <c r="M1690" i="1"/>
  <c r="M1688" i="1"/>
  <c r="M1686" i="1"/>
  <c r="M1684" i="1"/>
  <c r="M1712" i="1"/>
  <c r="M1697" i="1"/>
  <c r="M2739" i="1"/>
  <c r="M778" i="1" l="1"/>
  <c r="M2497" i="1"/>
  <c r="M1198" i="1" l="1"/>
  <c r="M1370" i="1" l="1"/>
  <c r="M1369" i="1"/>
  <c r="M1368" i="1"/>
  <c r="M1367" i="1"/>
  <c r="M1314" i="1"/>
  <c r="M1313" i="1"/>
  <c r="M1312" i="1"/>
  <c r="M1311" i="1"/>
  <c r="M1255" i="1"/>
  <c r="M1330" i="1"/>
  <c r="M1329" i="1"/>
  <c r="M1328" i="1"/>
  <c r="M1325" i="1"/>
  <c r="M1324" i="1"/>
  <c r="M1354" i="1"/>
  <c r="M1355" i="1"/>
  <c r="M1356" i="1"/>
  <c r="M1357" i="1"/>
  <c r="M1358" i="1"/>
  <c r="M1322" i="1"/>
  <c r="M1327" i="1"/>
  <c r="M1319" i="1"/>
  <c r="M1320" i="1"/>
  <c r="M1321" i="1"/>
  <c r="M1676" i="1" l="1"/>
  <c r="M1065" i="1"/>
  <c r="M1528" i="1" l="1"/>
  <c r="M2716" i="1"/>
  <c r="M2726" i="1"/>
  <c r="M2729" i="1"/>
  <c r="N2779" i="1" l="1"/>
  <c r="M2771" i="1"/>
  <c r="M2770" i="1"/>
  <c r="M2769" i="1"/>
  <c r="M2768" i="1"/>
  <c r="M2767" i="1"/>
  <c r="M2766" i="1"/>
  <c r="M2765" i="1"/>
  <c r="M2764" i="1"/>
  <c r="M2763" i="1"/>
  <c r="M2762" i="1"/>
  <c r="M2761" i="1"/>
  <c r="M2760" i="1"/>
  <c r="M2759" i="1"/>
  <c r="M2758" i="1"/>
  <c r="M2757" i="1"/>
  <c r="M2756" i="1"/>
  <c r="M2755" i="1"/>
  <c r="M2754" i="1"/>
  <c r="M2753" i="1"/>
  <c r="M2752" i="1"/>
  <c r="M2751" i="1"/>
  <c r="M2750" i="1"/>
  <c r="M2749" i="1"/>
  <c r="M2748" i="1"/>
  <c r="M2747" i="1"/>
  <c r="M2746" i="1"/>
  <c r="M2745" i="1"/>
  <c r="M2744" i="1"/>
  <c r="M2743" i="1"/>
  <c r="M2742" i="1"/>
  <c r="M2741" i="1"/>
  <c r="M2740" i="1"/>
  <c r="M2738" i="1"/>
  <c r="M2737" i="1"/>
  <c r="M2736" i="1"/>
  <c r="M2735" i="1"/>
  <c r="M2734" i="1"/>
  <c r="M2733" i="1"/>
  <c r="M2732" i="1"/>
  <c r="M2731" i="1"/>
  <c r="M2730" i="1"/>
  <c r="M2728" i="1"/>
  <c r="M2727" i="1"/>
  <c r="M2725" i="1"/>
  <c r="M2724" i="1"/>
  <c r="M2723" i="1"/>
  <c r="M2722" i="1"/>
  <c r="M2721" i="1"/>
  <c r="M2720" i="1"/>
  <c r="M2719" i="1"/>
  <c r="M2718" i="1"/>
  <c r="M2717" i="1"/>
  <c r="M2715" i="1"/>
  <c r="M2714" i="1"/>
  <c r="M2713" i="1"/>
  <c r="M2712" i="1"/>
  <c r="M2711" i="1"/>
  <c r="M2710" i="1"/>
  <c r="M2709" i="1"/>
  <c r="M2706" i="1"/>
  <c r="M2705" i="1"/>
  <c r="M2704" i="1"/>
  <c r="M2703" i="1"/>
  <c r="M2702" i="1"/>
  <c r="M2701" i="1"/>
  <c r="M2700" i="1"/>
  <c r="M2699" i="1"/>
  <c r="M2698" i="1"/>
  <c r="M2697" i="1"/>
  <c r="M2696" i="1"/>
  <c r="M2695" i="1"/>
  <c r="M2694" i="1"/>
  <c r="M2693" i="1"/>
  <c r="M2692" i="1"/>
  <c r="M2691" i="1"/>
  <c r="M2690" i="1"/>
  <c r="M2689" i="1"/>
  <c r="M2688" i="1"/>
  <c r="M2687" i="1"/>
  <c r="M2686" i="1"/>
  <c r="M2685" i="1"/>
  <c r="M2684" i="1"/>
  <c r="M2683" i="1"/>
  <c r="M2682" i="1"/>
  <c r="M2681" i="1"/>
  <c r="M2680" i="1"/>
  <c r="M2679" i="1"/>
  <c r="M2678" i="1"/>
  <c r="M2677" i="1"/>
  <c r="M2676" i="1"/>
  <c r="M2675" i="1"/>
  <c r="M2674" i="1"/>
  <c r="M2673" i="1"/>
  <c r="M2672" i="1"/>
  <c r="M2671" i="1"/>
  <c r="M2670" i="1"/>
  <c r="M2669" i="1"/>
  <c r="M2668" i="1"/>
  <c r="M2665" i="1"/>
  <c r="M2664" i="1"/>
  <c r="M2663" i="1"/>
  <c r="M2662" i="1"/>
  <c r="M2661" i="1"/>
  <c r="M2660" i="1"/>
  <c r="M2659" i="1"/>
  <c r="M2658" i="1"/>
  <c r="M2657" i="1"/>
  <c r="M2656" i="1"/>
  <c r="M2655" i="1"/>
  <c r="M2654" i="1"/>
  <c r="M2653" i="1"/>
  <c r="M2652" i="1"/>
  <c r="M2651" i="1"/>
  <c r="M2650" i="1"/>
  <c r="M2649" i="1"/>
  <c r="M2648" i="1"/>
  <c r="M2647" i="1"/>
  <c r="M2646" i="1"/>
  <c r="M2645" i="1"/>
  <c r="M2644" i="1"/>
  <c r="M2643" i="1"/>
  <c r="M2642" i="1"/>
  <c r="M2641" i="1"/>
  <c r="M2640" i="1"/>
  <c r="M2639" i="1"/>
  <c r="M2638" i="1"/>
  <c r="M2637" i="1"/>
  <c r="M2636" i="1"/>
  <c r="M2635" i="1"/>
  <c r="M2634" i="1"/>
  <c r="M2633" i="1"/>
  <c r="M2632" i="1"/>
  <c r="M2631" i="1"/>
  <c r="M2630" i="1"/>
  <c r="M2629" i="1"/>
  <c r="M2628" i="1"/>
  <c r="M2627" i="1"/>
  <c r="M2626" i="1"/>
  <c r="M2625" i="1"/>
  <c r="M2624" i="1"/>
  <c r="M2623" i="1"/>
  <c r="M2622" i="1"/>
  <c r="M2621" i="1"/>
  <c r="M2620" i="1"/>
  <c r="M2617" i="1"/>
  <c r="M2616" i="1"/>
  <c r="M2615" i="1"/>
  <c r="M2614" i="1"/>
  <c r="M2613" i="1"/>
  <c r="M2612" i="1"/>
  <c r="M2611" i="1"/>
  <c r="M2610" i="1"/>
  <c r="M2609" i="1"/>
  <c r="M2608" i="1"/>
  <c r="M2607" i="1"/>
  <c r="M2606" i="1"/>
  <c r="M2605" i="1"/>
  <c r="M2604" i="1"/>
  <c r="M2603" i="1"/>
  <c r="M2602" i="1"/>
  <c r="M2601" i="1"/>
  <c r="M2600" i="1"/>
  <c r="M2599" i="1"/>
  <c r="M2598" i="1"/>
  <c r="M2597" i="1"/>
  <c r="M2596" i="1"/>
  <c r="M2595" i="1"/>
  <c r="M2594" i="1"/>
  <c r="M2593" i="1"/>
  <c r="M2592" i="1"/>
  <c r="M2591" i="1"/>
  <c r="M2590" i="1"/>
  <c r="M2589" i="1"/>
  <c r="M2588" i="1"/>
  <c r="M2587" i="1"/>
  <c r="M2586" i="1"/>
  <c r="M2585" i="1"/>
  <c r="M2584" i="1"/>
  <c r="M2583" i="1"/>
  <c r="M2582" i="1"/>
  <c r="M2581" i="1"/>
  <c r="M2580" i="1"/>
  <c r="M2579" i="1"/>
  <c r="M2578" i="1"/>
  <c r="M2577" i="1"/>
  <c r="M2576" i="1"/>
  <c r="M2575" i="1"/>
  <c r="M2574" i="1"/>
  <c r="M2573" i="1"/>
  <c r="M2572" i="1"/>
  <c r="M2571" i="1"/>
  <c r="M2570" i="1"/>
  <c r="M2569" i="1"/>
  <c r="L2567" i="1"/>
  <c r="K2567" i="1"/>
  <c r="J2567" i="1"/>
  <c r="I2567" i="1"/>
  <c r="M2566" i="1"/>
  <c r="M2565" i="1"/>
  <c r="M2564" i="1"/>
  <c r="M2563" i="1"/>
  <c r="M2562" i="1"/>
  <c r="M2561" i="1"/>
  <c r="M2560" i="1"/>
  <c r="M2559" i="1"/>
  <c r="M2558" i="1"/>
  <c r="M2557" i="1"/>
  <c r="M2556" i="1"/>
  <c r="M2555" i="1"/>
  <c r="M2554" i="1"/>
  <c r="M2553" i="1"/>
  <c r="M2552" i="1"/>
  <c r="M2551" i="1"/>
  <c r="M2550" i="1"/>
  <c r="M2549" i="1"/>
  <c r="M2548" i="1"/>
  <c r="M2547" i="1"/>
  <c r="M2546" i="1"/>
  <c r="M2545" i="1"/>
  <c r="M2544" i="1"/>
  <c r="M2543" i="1"/>
  <c r="M2542" i="1"/>
  <c r="M2541" i="1"/>
  <c r="M2540" i="1"/>
  <c r="M2539" i="1"/>
  <c r="M2538" i="1"/>
  <c r="M2537" i="1"/>
  <c r="M2536" i="1"/>
  <c r="M2535" i="1"/>
  <c r="M2534" i="1"/>
  <c r="M2533" i="1"/>
  <c r="M2531" i="1"/>
  <c r="M2530" i="1"/>
  <c r="M2529" i="1"/>
  <c r="M2528" i="1"/>
  <c r="M2527" i="1"/>
  <c r="M2526" i="1"/>
  <c r="M2525" i="1"/>
  <c r="M2524" i="1"/>
  <c r="M2523" i="1"/>
  <c r="M2522" i="1"/>
  <c r="M2521" i="1"/>
  <c r="M2520" i="1"/>
  <c r="M2519" i="1"/>
  <c r="M2518" i="1"/>
  <c r="M2516" i="1"/>
  <c r="M2515" i="1"/>
  <c r="M2514" i="1"/>
  <c r="M2513" i="1"/>
  <c r="M2512" i="1"/>
  <c r="M2511" i="1"/>
  <c r="M2510" i="1"/>
  <c r="M2509" i="1"/>
  <c r="M2508" i="1"/>
  <c r="M2507" i="1"/>
  <c r="M2506" i="1"/>
  <c r="M2505" i="1"/>
  <c r="M2504" i="1"/>
  <c r="M2503" i="1"/>
  <c r="M2502" i="1"/>
  <c r="M2501" i="1"/>
  <c r="M2500" i="1"/>
  <c r="M2499" i="1"/>
  <c r="M2498" i="1"/>
  <c r="M2496" i="1"/>
  <c r="M2493" i="1"/>
  <c r="M2492" i="1"/>
  <c r="M2491" i="1"/>
  <c r="M2490" i="1"/>
  <c r="M2489" i="1"/>
  <c r="M2488" i="1"/>
  <c r="M2487" i="1"/>
  <c r="M2486" i="1"/>
  <c r="M2485" i="1"/>
  <c r="M2484" i="1"/>
  <c r="M2483" i="1"/>
  <c r="M2482" i="1"/>
  <c r="M2481" i="1"/>
  <c r="M2480" i="1"/>
  <c r="M2479" i="1"/>
  <c r="M2478" i="1"/>
  <c r="M2477" i="1"/>
  <c r="M2476" i="1"/>
  <c r="M2475" i="1"/>
  <c r="M2474" i="1"/>
  <c r="M2473" i="1"/>
  <c r="M2472" i="1"/>
  <c r="M2471" i="1"/>
  <c r="M2470" i="1"/>
  <c r="M2469" i="1"/>
  <c r="M2468" i="1"/>
  <c r="M2467" i="1"/>
  <c r="M2466" i="1"/>
  <c r="M2465" i="1"/>
  <c r="M2464" i="1"/>
  <c r="M2463" i="1"/>
  <c r="M2462" i="1"/>
  <c r="M2461" i="1"/>
  <c r="M2460" i="1"/>
  <c r="M2459" i="1"/>
  <c r="M2458" i="1"/>
  <c r="M2457" i="1"/>
  <c r="M2418" i="1"/>
  <c r="M2455" i="1" s="1"/>
  <c r="M2415" i="1"/>
  <c r="M2414" i="1"/>
  <c r="M2413" i="1"/>
  <c r="M2412" i="1"/>
  <c r="M2411" i="1"/>
  <c r="M2410" i="1"/>
  <c r="M2409" i="1"/>
  <c r="M2408" i="1"/>
  <c r="M2407" i="1"/>
  <c r="M2406" i="1"/>
  <c r="M2405" i="1"/>
  <c r="M2404" i="1"/>
  <c r="M2403" i="1"/>
  <c r="M2402" i="1"/>
  <c r="M2401" i="1"/>
  <c r="M2400" i="1"/>
  <c r="M2399" i="1"/>
  <c r="M2398" i="1"/>
  <c r="M2397" i="1"/>
  <c r="M2396" i="1"/>
  <c r="M2395" i="1"/>
  <c r="M2394" i="1"/>
  <c r="M2393" i="1"/>
  <c r="M2392" i="1"/>
  <c r="M2391" i="1"/>
  <c r="M2390" i="1"/>
  <c r="M2389" i="1"/>
  <c r="M2388" i="1"/>
  <c r="M2387" i="1"/>
  <c r="M2386" i="1"/>
  <c r="M2385" i="1"/>
  <c r="M2384" i="1"/>
  <c r="M2383" i="1"/>
  <c r="M2382" i="1"/>
  <c r="M2381" i="1"/>
  <c r="M2380" i="1"/>
  <c r="M2379" i="1"/>
  <c r="M2378" i="1"/>
  <c r="M2377" i="1"/>
  <c r="M2337" i="1"/>
  <c r="M2375" i="1" s="1"/>
  <c r="M2333" i="1"/>
  <c r="M2332" i="1"/>
  <c r="M2331" i="1"/>
  <c r="M2330" i="1"/>
  <c r="M2328" i="1"/>
  <c r="M2327" i="1"/>
  <c r="M2326" i="1"/>
  <c r="M2325" i="1"/>
  <c r="M2324" i="1"/>
  <c r="M2323" i="1"/>
  <c r="M2322" i="1"/>
  <c r="M2321" i="1"/>
  <c r="M2320" i="1"/>
  <c r="M2319" i="1"/>
  <c r="M2318" i="1"/>
  <c r="M2317" i="1"/>
  <c r="M2316" i="1"/>
  <c r="M2314" i="1"/>
  <c r="M2313" i="1"/>
  <c r="M2311" i="1"/>
  <c r="M2310" i="1"/>
  <c r="M2308" i="1"/>
  <c r="M2307" i="1"/>
  <c r="M2306" i="1"/>
  <c r="M2305" i="1"/>
  <c r="M2304" i="1"/>
  <c r="M2303" i="1"/>
  <c r="M2302" i="1"/>
  <c r="M2301" i="1"/>
  <c r="M2300" i="1"/>
  <c r="M2299" i="1"/>
  <c r="M2298" i="1"/>
  <c r="M2297" i="1"/>
  <c r="M2296" i="1"/>
  <c r="M2295" i="1"/>
  <c r="M2294" i="1"/>
  <c r="M2293" i="1"/>
  <c r="M2292" i="1"/>
  <c r="M2291" i="1"/>
  <c r="M2290" i="1"/>
  <c r="M2289" i="1"/>
  <c r="M2288" i="1"/>
  <c r="M2287" i="1"/>
  <c r="M2286" i="1"/>
  <c r="M2285" i="1"/>
  <c r="M2284" i="1"/>
  <c r="M2283" i="1"/>
  <c r="M2282" i="1"/>
  <c r="M2281" i="1"/>
  <c r="M2280" i="1"/>
  <c r="M2279" i="1"/>
  <c r="M2278" i="1"/>
  <c r="M2277" i="1"/>
  <c r="M2274" i="1"/>
  <c r="M2273" i="1"/>
  <c r="M2272" i="1"/>
  <c r="M2271" i="1"/>
  <c r="M2270" i="1"/>
  <c r="M2269" i="1"/>
  <c r="M2268" i="1"/>
  <c r="M2267" i="1"/>
  <c r="M2266" i="1"/>
  <c r="M2265" i="1"/>
  <c r="M2264" i="1"/>
  <c r="M2263" i="1"/>
  <c r="M2262" i="1"/>
  <c r="M2261" i="1"/>
  <c r="M2260" i="1"/>
  <c r="M2257" i="1"/>
  <c r="M2256" i="1"/>
  <c r="M2255" i="1"/>
  <c r="M2254" i="1"/>
  <c r="M2253" i="1"/>
  <c r="M2252" i="1"/>
  <c r="M2251" i="1"/>
  <c r="M2250" i="1"/>
  <c r="M2249" i="1"/>
  <c r="M2248" i="1"/>
  <c r="L2246" i="1"/>
  <c r="K2246" i="1"/>
  <c r="J2246" i="1"/>
  <c r="I2246" i="1"/>
  <c r="M2245" i="1"/>
  <c r="M2244" i="1"/>
  <c r="M2243" i="1"/>
  <c r="M2242" i="1"/>
  <c r="M2241" i="1"/>
  <c r="M2240" i="1"/>
  <c r="M2239" i="1"/>
  <c r="M2238" i="1"/>
  <c r="M2237" i="1"/>
  <c r="M2236" i="1"/>
  <c r="M2235" i="1"/>
  <c r="M2234" i="1"/>
  <c r="M2233" i="1"/>
  <c r="M2232" i="1"/>
  <c r="M2231" i="1"/>
  <c r="M2230" i="1"/>
  <c r="M2229" i="1"/>
  <c r="M2228" i="1"/>
  <c r="M2227" i="1"/>
  <c r="M2226" i="1"/>
  <c r="M2225" i="1"/>
  <c r="M2224" i="1"/>
  <c r="M2223" i="1"/>
  <c r="M2222" i="1"/>
  <c r="M2221" i="1"/>
  <c r="M2220" i="1"/>
  <c r="M2219" i="1"/>
  <c r="M2218" i="1"/>
  <c r="M2217" i="1"/>
  <c r="M2216" i="1"/>
  <c r="M2215" i="1"/>
  <c r="M2214" i="1"/>
  <c r="M2213" i="1"/>
  <c r="M2212" i="1"/>
  <c r="M2211" i="1"/>
  <c r="M2210" i="1"/>
  <c r="M2209" i="1"/>
  <c r="M2208" i="1"/>
  <c r="M2207" i="1"/>
  <c r="M2206" i="1"/>
  <c r="M2205" i="1"/>
  <c r="M2204" i="1"/>
  <c r="M2203" i="1"/>
  <c r="M2202" i="1"/>
  <c r="M2201" i="1"/>
  <c r="M2200" i="1"/>
  <c r="M2199" i="1"/>
  <c r="M2198" i="1"/>
  <c r="M2197" i="1"/>
  <c r="M2196" i="1"/>
  <c r="M2195" i="1"/>
  <c r="M2194" i="1"/>
  <c r="M2193" i="1"/>
  <c r="M2192" i="1"/>
  <c r="M2191" i="1"/>
  <c r="M2190" i="1"/>
  <c r="M2189" i="1"/>
  <c r="M2188" i="1"/>
  <c r="M2187" i="1"/>
  <c r="M2186" i="1"/>
  <c r="L2184" i="1"/>
  <c r="K2184" i="1"/>
  <c r="J2184" i="1"/>
  <c r="I2184" i="1"/>
  <c r="M2183" i="1"/>
  <c r="M2182" i="1"/>
  <c r="M2181" i="1"/>
  <c r="M2180" i="1"/>
  <c r="M2179" i="1"/>
  <c r="M2178" i="1"/>
  <c r="M2177" i="1"/>
  <c r="M2176" i="1"/>
  <c r="M2175" i="1"/>
  <c r="M2174" i="1"/>
  <c r="M2173" i="1"/>
  <c r="M2172" i="1"/>
  <c r="M2171" i="1"/>
  <c r="M2170" i="1"/>
  <c r="M2169" i="1"/>
  <c r="M2168" i="1"/>
  <c r="M2167" i="1"/>
  <c r="M2166" i="1"/>
  <c r="M2165" i="1"/>
  <c r="M2164" i="1"/>
  <c r="M2163" i="1"/>
  <c r="M2162" i="1"/>
  <c r="M2161" i="1"/>
  <c r="M2160" i="1"/>
  <c r="M2159" i="1"/>
  <c r="M2158" i="1"/>
  <c r="M2157" i="1"/>
  <c r="M2156" i="1"/>
  <c r="M2155" i="1"/>
  <c r="M2154" i="1"/>
  <c r="M2153" i="1"/>
  <c r="M2152" i="1"/>
  <c r="M2151" i="1"/>
  <c r="M2150" i="1"/>
  <c r="M2149" i="1"/>
  <c r="M2148" i="1"/>
  <c r="M2147" i="1"/>
  <c r="M2146" i="1"/>
  <c r="M2145" i="1"/>
  <c r="M2144" i="1"/>
  <c r="M2143" i="1"/>
  <c r="M2142" i="1"/>
  <c r="M2141" i="1"/>
  <c r="M2140" i="1"/>
  <c r="M2139" i="1"/>
  <c r="M2138" i="1"/>
  <c r="M2137" i="1"/>
  <c r="M2136" i="1"/>
  <c r="M2135" i="1"/>
  <c r="M2134" i="1"/>
  <c r="M2133" i="1"/>
  <c r="M2132" i="1"/>
  <c r="M2131" i="1"/>
  <c r="M2130" i="1"/>
  <c r="M2129" i="1"/>
  <c r="M2128" i="1"/>
  <c r="L2126" i="1"/>
  <c r="K2126" i="1"/>
  <c r="J2126" i="1"/>
  <c r="I2126" i="1"/>
  <c r="M2125" i="1"/>
  <c r="M2124" i="1"/>
  <c r="M2123" i="1"/>
  <c r="M2122" i="1"/>
  <c r="M2121" i="1"/>
  <c r="M2120" i="1"/>
  <c r="M2119" i="1"/>
  <c r="M2118" i="1"/>
  <c r="M2117" i="1"/>
  <c r="M2116" i="1"/>
  <c r="M2115" i="1"/>
  <c r="M2114" i="1"/>
  <c r="M2113" i="1"/>
  <c r="M2112" i="1"/>
  <c r="M2111" i="1"/>
  <c r="M2110" i="1"/>
  <c r="M2109" i="1"/>
  <c r="M2108" i="1"/>
  <c r="M2107" i="1"/>
  <c r="M2106" i="1"/>
  <c r="M2105" i="1"/>
  <c r="M2104" i="1"/>
  <c r="M2103" i="1"/>
  <c r="M2102" i="1"/>
  <c r="M2101" i="1"/>
  <c r="M2100" i="1"/>
  <c r="M2099" i="1"/>
  <c r="M2098" i="1"/>
  <c r="M2097" i="1"/>
  <c r="M2096" i="1"/>
  <c r="M2095" i="1"/>
  <c r="M2094" i="1"/>
  <c r="M2093" i="1"/>
  <c r="M2092" i="1"/>
  <c r="M2091" i="1"/>
  <c r="M2090" i="1"/>
  <c r="M2089" i="1"/>
  <c r="M2086" i="1"/>
  <c r="M2085" i="1"/>
  <c r="M2084" i="1"/>
  <c r="M2083" i="1"/>
  <c r="M2082" i="1"/>
  <c r="M2081" i="1"/>
  <c r="M2080" i="1"/>
  <c r="M2079" i="1"/>
  <c r="M2078" i="1"/>
  <c r="M2077" i="1"/>
  <c r="M2076" i="1"/>
  <c r="M2075" i="1"/>
  <c r="M2074" i="1"/>
  <c r="M2073" i="1"/>
  <c r="M2071" i="1"/>
  <c r="M2070" i="1"/>
  <c r="M2069" i="1"/>
  <c r="M2068" i="1"/>
  <c r="M2067" i="1"/>
  <c r="M2066" i="1"/>
  <c r="M2065" i="1"/>
  <c r="M2064" i="1"/>
  <c r="M2063" i="1"/>
  <c r="M2062" i="1"/>
  <c r="M2061" i="1"/>
  <c r="M2060" i="1"/>
  <c r="M2059" i="1"/>
  <c r="M2058" i="1"/>
  <c r="M2057" i="1"/>
  <c r="M2056" i="1"/>
  <c r="M2055" i="1"/>
  <c r="L2053" i="1"/>
  <c r="K2053" i="1"/>
  <c r="J2053" i="1"/>
  <c r="I2053" i="1"/>
  <c r="M2052" i="1"/>
  <c r="M2051" i="1"/>
  <c r="M2050" i="1"/>
  <c r="M2049" i="1"/>
  <c r="M2048" i="1"/>
  <c r="M2047" i="1"/>
  <c r="M2046" i="1"/>
  <c r="M2045" i="1"/>
  <c r="M2044" i="1"/>
  <c r="M2043" i="1"/>
  <c r="M2042" i="1"/>
  <c r="M2041" i="1"/>
  <c r="M2040" i="1"/>
  <c r="M2039" i="1"/>
  <c r="M2038" i="1"/>
  <c r="M2037" i="1"/>
  <c r="M2036" i="1"/>
  <c r="M2035" i="1"/>
  <c r="M2034" i="1"/>
  <c r="M2033" i="1"/>
  <c r="M2032" i="1"/>
  <c r="M2031" i="1"/>
  <c r="M2030" i="1"/>
  <c r="M2029" i="1"/>
  <c r="M2028" i="1"/>
  <c r="M2027" i="1"/>
  <c r="M2026" i="1"/>
  <c r="M2025" i="1"/>
  <c r="M2024" i="1"/>
  <c r="M2023" i="1"/>
  <c r="M2022" i="1"/>
  <c r="M2021" i="1"/>
  <c r="M2020" i="1"/>
  <c r="M2019" i="1"/>
  <c r="M2018" i="1"/>
  <c r="M2017" i="1"/>
  <c r="M2016" i="1"/>
  <c r="M2015" i="1"/>
  <c r="M2014" i="1"/>
  <c r="M2013" i="1"/>
  <c r="M2012" i="1"/>
  <c r="M2011" i="1"/>
  <c r="M2010" i="1"/>
  <c r="M2009" i="1"/>
  <c r="M2008" i="1"/>
  <c r="M2007" i="1"/>
  <c r="M2006" i="1"/>
  <c r="M2005" i="1"/>
  <c r="M2004" i="1"/>
  <c r="M2001" i="1"/>
  <c r="M2000" i="1"/>
  <c r="M1999" i="1"/>
  <c r="M1998" i="1"/>
  <c r="M1997" i="1"/>
  <c r="M1996" i="1"/>
  <c r="M1995" i="1"/>
  <c r="M1994" i="1"/>
  <c r="M1993" i="1"/>
  <c r="M1992" i="1"/>
  <c r="M1991" i="1"/>
  <c r="M1990" i="1"/>
  <c r="M1989" i="1"/>
  <c r="M1988" i="1"/>
  <c r="M1987" i="1"/>
  <c r="M1986" i="1"/>
  <c r="M1985" i="1"/>
  <c r="M1984" i="1"/>
  <c r="M1983" i="1"/>
  <c r="M1982" i="1"/>
  <c r="M1981" i="1"/>
  <c r="M1980" i="1"/>
  <c r="M1979" i="1"/>
  <c r="M1978" i="1"/>
  <c r="M1976" i="1"/>
  <c r="M1974" i="1"/>
  <c r="M1973" i="1"/>
  <c r="M1972" i="1"/>
  <c r="M1971" i="1"/>
  <c r="M1970" i="1"/>
  <c r="M1969" i="1"/>
  <c r="M1968" i="1"/>
  <c r="M1967" i="1"/>
  <c r="M1966" i="1"/>
  <c r="M1965" i="1"/>
  <c r="M1964" i="1"/>
  <c r="M1963" i="1"/>
  <c r="M1962" i="1"/>
  <c r="M1961" i="1"/>
  <c r="M1960" i="1"/>
  <c r="M1959" i="1"/>
  <c r="M1958" i="1"/>
  <c r="M1957" i="1"/>
  <c r="M1956" i="1"/>
  <c r="M1955" i="1"/>
  <c r="M1954" i="1"/>
  <c r="M1953" i="1"/>
  <c r="M1952" i="1"/>
  <c r="M1950" i="1"/>
  <c r="M1949" i="1"/>
  <c r="M1948" i="1"/>
  <c r="M1947" i="1"/>
  <c r="M1946" i="1"/>
  <c r="M1945" i="1"/>
  <c r="M1944" i="1"/>
  <c r="M1943" i="1"/>
  <c r="M1942" i="1"/>
  <c r="M1941" i="1"/>
  <c r="M1940" i="1"/>
  <c r="M1939" i="1"/>
  <c r="M1938" i="1"/>
  <c r="M1937" i="1"/>
  <c r="M1936" i="1"/>
  <c r="M1935" i="1"/>
  <c r="M1934" i="1"/>
  <c r="L1931" i="1"/>
  <c r="K1931" i="1"/>
  <c r="J1931" i="1"/>
  <c r="I1931" i="1"/>
  <c r="M1930" i="1"/>
  <c r="M1929" i="1"/>
  <c r="M1928" i="1"/>
  <c r="M1927" i="1"/>
  <c r="M1926" i="1"/>
  <c r="M1925" i="1"/>
  <c r="M1924" i="1"/>
  <c r="M1923" i="1"/>
  <c r="M1922" i="1"/>
  <c r="M1921" i="1"/>
  <c r="M1920" i="1"/>
  <c r="M1919" i="1"/>
  <c r="M1918" i="1"/>
  <c r="M1917" i="1"/>
  <c r="M1916" i="1"/>
  <c r="M1915" i="1"/>
  <c r="M1914" i="1"/>
  <c r="M1913" i="1"/>
  <c r="M1912" i="1"/>
  <c r="M1911" i="1"/>
  <c r="M1910" i="1"/>
  <c r="M1909" i="1"/>
  <c r="M1908" i="1"/>
  <c r="M1907" i="1"/>
  <c r="M1906" i="1"/>
  <c r="M1905" i="1"/>
  <c r="M1904" i="1"/>
  <c r="M1903" i="1"/>
  <c r="M1902" i="1"/>
  <c r="M1901" i="1"/>
  <c r="M1900" i="1"/>
  <c r="M1899" i="1"/>
  <c r="M1898" i="1"/>
  <c r="M1897" i="1"/>
  <c r="M1896" i="1"/>
  <c r="M1895" i="1"/>
  <c r="M1894" i="1"/>
  <c r="M1893" i="1"/>
  <c r="M1892" i="1"/>
  <c r="M1891" i="1"/>
  <c r="M1890" i="1"/>
  <c r="M1889" i="1"/>
  <c r="M1888" i="1"/>
  <c r="M1887" i="1"/>
  <c r="L1885" i="1"/>
  <c r="K1885" i="1"/>
  <c r="J1885" i="1"/>
  <c r="I1885" i="1"/>
  <c r="M1884" i="1"/>
  <c r="M1883" i="1"/>
  <c r="M1882" i="1"/>
  <c r="M1881" i="1"/>
  <c r="M1880" i="1"/>
  <c r="M1879" i="1"/>
  <c r="M1878" i="1"/>
  <c r="M1877" i="1"/>
  <c r="M1876" i="1"/>
  <c r="M1875" i="1"/>
  <c r="M1874" i="1"/>
  <c r="M1873" i="1"/>
  <c r="M1872" i="1"/>
  <c r="M1871" i="1"/>
  <c r="M1870" i="1"/>
  <c r="M1869" i="1"/>
  <c r="M1868" i="1"/>
  <c r="M1867" i="1"/>
  <c r="M1866" i="1"/>
  <c r="M1865" i="1"/>
  <c r="M1864" i="1"/>
  <c r="M1863" i="1"/>
  <c r="M1862" i="1"/>
  <c r="M1861" i="1"/>
  <c r="M1860" i="1"/>
  <c r="M1859" i="1"/>
  <c r="M1858" i="1"/>
  <c r="M1857" i="1"/>
  <c r="M1856" i="1"/>
  <c r="M1855" i="1"/>
  <c r="M1854" i="1"/>
  <c r="M1853" i="1"/>
  <c r="M1852" i="1"/>
  <c r="M1851" i="1"/>
  <c r="M1850" i="1"/>
  <c r="M1849" i="1"/>
  <c r="M1848" i="1"/>
  <c r="M1847" i="1"/>
  <c r="M1846" i="1"/>
  <c r="M1845" i="1"/>
  <c r="M1844" i="1"/>
  <c r="M1843" i="1"/>
  <c r="M1842" i="1"/>
  <c r="M1841" i="1"/>
  <c r="M1840" i="1"/>
  <c r="M1839" i="1"/>
  <c r="M1838" i="1"/>
  <c r="M1798" i="1"/>
  <c r="M1836" i="1" s="1"/>
  <c r="M1795" i="1"/>
  <c r="M1794" i="1"/>
  <c r="M1792" i="1"/>
  <c r="M1790" i="1"/>
  <c r="M1789" i="1"/>
  <c r="M1788" i="1"/>
  <c r="M1787" i="1"/>
  <c r="M1786" i="1"/>
  <c r="M1785" i="1"/>
  <c r="M1784" i="1"/>
  <c r="M1783" i="1"/>
  <c r="M1782" i="1"/>
  <c r="M1781" i="1"/>
  <c r="M1780" i="1"/>
  <c r="M1779" i="1"/>
  <c r="M1778" i="1"/>
  <c r="M1777" i="1"/>
  <c r="M1776" i="1"/>
  <c r="M1775" i="1"/>
  <c r="M1774" i="1"/>
  <c r="M1773" i="1"/>
  <c r="M1771" i="1"/>
  <c r="M1770" i="1"/>
  <c r="M1769" i="1"/>
  <c r="M1768" i="1"/>
  <c r="M1767" i="1"/>
  <c r="M1766" i="1"/>
  <c r="M1765" i="1"/>
  <c r="M1764" i="1"/>
  <c r="M1763" i="1"/>
  <c r="M1762" i="1"/>
  <c r="M1761" i="1"/>
  <c r="M1760" i="1"/>
  <c r="M1759" i="1"/>
  <c r="M1758" i="1"/>
  <c r="M1757" i="1"/>
  <c r="M1756" i="1"/>
  <c r="M1755" i="1"/>
  <c r="M1754" i="1"/>
  <c r="M1753" i="1"/>
  <c r="M1752" i="1"/>
  <c r="M1751" i="1"/>
  <c r="M1750" i="1"/>
  <c r="M1749" i="1"/>
  <c r="M1748" i="1"/>
  <c r="M1747" i="1"/>
  <c r="M1746" i="1"/>
  <c r="M1745" i="1"/>
  <c r="M1744" i="1"/>
  <c r="M1743" i="1"/>
  <c r="M1742" i="1"/>
  <c r="M1741" i="1"/>
  <c r="M1740" i="1"/>
  <c r="M1739" i="1"/>
  <c r="M1736" i="1"/>
  <c r="M1735" i="1"/>
  <c r="M1734" i="1"/>
  <c r="M1733" i="1"/>
  <c r="M1732" i="1"/>
  <c r="M1731" i="1"/>
  <c r="M1730" i="1"/>
  <c r="M1729" i="1"/>
  <c r="M1728" i="1"/>
  <c r="M1727" i="1"/>
  <c r="M1726" i="1"/>
  <c r="M1725" i="1"/>
  <c r="M1724" i="1"/>
  <c r="M1723" i="1"/>
  <c r="M1721" i="1"/>
  <c r="M1719" i="1"/>
  <c r="M1717" i="1"/>
  <c r="M1715" i="1"/>
  <c r="M1714" i="1"/>
  <c r="M1713" i="1"/>
  <c r="M1711" i="1"/>
  <c r="M1710" i="1"/>
  <c r="M1709" i="1"/>
  <c r="M1707" i="1"/>
  <c r="M1706" i="1"/>
  <c r="M1705" i="1"/>
  <c r="M1704" i="1"/>
  <c r="M1703" i="1"/>
  <c r="M1702" i="1"/>
  <c r="M1701" i="1"/>
  <c r="M1700" i="1"/>
  <c r="M1699" i="1"/>
  <c r="M1698" i="1"/>
  <c r="M1695" i="1"/>
  <c r="M1694" i="1"/>
  <c r="M1693" i="1"/>
  <c r="M1692" i="1"/>
  <c r="M1691" i="1"/>
  <c r="M1689" i="1"/>
  <c r="M1687" i="1"/>
  <c r="M1685" i="1"/>
  <c r="M1683" i="1"/>
  <c r="M1682" i="1"/>
  <c r="M1681" i="1"/>
  <c r="M1678" i="1"/>
  <c r="M1677" i="1"/>
  <c r="M1675" i="1"/>
  <c r="M1674" i="1"/>
  <c r="M1673" i="1"/>
  <c r="M1672" i="1"/>
  <c r="M1671" i="1"/>
  <c r="M1670" i="1"/>
  <c r="M1669" i="1"/>
  <c r="M1668" i="1"/>
  <c r="M1667" i="1"/>
  <c r="M1666" i="1"/>
  <c r="M1665" i="1"/>
  <c r="M1664" i="1"/>
  <c r="M1662" i="1"/>
  <c r="M1661" i="1"/>
  <c r="M1660" i="1"/>
  <c r="M1659" i="1"/>
  <c r="M1658" i="1"/>
  <c r="M1657" i="1"/>
  <c r="M1656" i="1"/>
  <c r="M1655" i="1"/>
  <c r="M1654" i="1"/>
  <c r="M1653" i="1"/>
  <c r="M1652" i="1"/>
  <c r="M1651" i="1"/>
  <c r="M1650" i="1"/>
  <c r="M1649" i="1"/>
  <c r="M1643" i="1"/>
  <c r="M1642" i="1"/>
  <c r="M1641" i="1"/>
  <c r="M1640" i="1"/>
  <c r="M1639" i="1"/>
  <c r="M1638" i="1"/>
  <c r="M1637" i="1"/>
  <c r="M1636" i="1"/>
  <c r="M1635" i="1"/>
  <c r="M1633" i="1"/>
  <c r="M1632" i="1"/>
  <c r="M1631" i="1"/>
  <c r="M1630" i="1"/>
  <c r="M1629" i="1"/>
  <c r="M1628" i="1"/>
  <c r="M1627" i="1"/>
  <c r="M1626" i="1"/>
  <c r="M1625" i="1"/>
  <c r="M1624" i="1"/>
  <c r="M1623" i="1"/>
  <c r="M1622" i="1"/>
  <c r="M1621" i="1"/>
  <c r="M1620" i="1"/>
  <c r="M1619" i="1"/>
  <c r="M1618" i="1"/>
  <c r="M1617" i="1"/>
  <c r="M1616" i="1"/>
  <c r="M1615" i="1"/>
  <c r="M1614" i="1"/>
  <c r="M1613" i="1"/>
  <c r="M1612" i="1"/>
  <c r="M1611" i="1"/>
  <c r="M1610" i="1"/>
  <c r="M1609" i="1"/>
  <c r="M1608" i="1"/>
  <c r="M1607" i="1"/>
  <c r="M1606" i="1"/>
  <c r="M1605" i="1"/>
  <c r="M1604" i="1"/>
  <c r="M1603" i="1"/>
  <c r="M1602" i="1"/>
  <c r="M1601" i="1"/>
  <c r="M1600" i="1"/>
  <c r="M1599" i="1"/>
  <c r="M1598" i="1"/>
  <c r="M1597" i="1"/>
  <c r="M1596" i="1"/>
  <c r="M1595" i="1"/>
  <c r="M1594" i="1"/>
  <c r="M1593" i="1"/>
  <c r="M1592" i="1"/>
  <c r="M1591" i="1"/>
  <c r="M1590" i="1"/>
  <c r="M1589" i="1"/>
  <c r="M1588" i="1"/>
  <c r="M1587" i="1"/>
  <c r="M1586" i="1"/>
  <c r="M1585" i="1"/>
  <c r="M1582" i="1"/>
  <c r="M1581" i="1"/>
  <c r="M1580" i="1"/>
  <c r="M1579" i="1"/>
  <c r="M1578" i="1"/>
  <c r="M1577" i="1"/>
  <c r="M1576" i="1"/>
  <c r="M1575" i="1"/>
  <c r="M1574" i="1"/>
  <c r="M1573" i="1"/>
  <c r="M1572" i="1"/>
  <c r="M1571" i="1"/>
  <c r="M1570" i="1"/>
  <c r="M1569" i="1"/>
  <c r="M1568" i="1"/>
  <c r="M1567" i="1"/>
  <c r="M1566" i="1"/>
  <c r="M1565" i="1"/>
  <c r="M1564" i="1"/>
  <c r="M1563" i="1"/>
  <c r="M1562" i="1"/>
  <c r="M1561" i="1"/>
  <c r="M1560" i="1"/>
  <c r="M1559" i="1"/>
  <c r="M1558" i="1"/>
  <c r="M1557" i="1"/>
  <c r="M1556" i="1"/>
  <c r="M1555" i="1"/>
  <c r="M1554" i="1"/>
  <c r="M1551" i="1"/>
  <c r="M1550" i="1"/>
  <c r="M1549" i="1"/>
  <c r="M1548" i="1"/>
  <c r="M1547" i="1"/>
  <c r="M1546" i="1"/>
  <c r="M1545" i="1"/>
  <c r="M1544" i="1"/>
  <c r="M1543" i="1"/>
  <c r="M1542" i="1"/>
  <c r="M1541" i="1"/>
  <c r="M1540" i="1"/>
  <c r="M1539" i="1"/>
  <c r="M1538" i="1"/>
  <c r="M1537" i="1"/>
  <c r="M1536" i="1"/>
  <c r="M1535" i="1"/>
  <c r="M1534" i="1"/>
  <c r="M1533" i="1"/>
  <c r="M1532" i="1"/>
  <c r="M1531" i="1"/>
  <c r="M1530" i="1"/>
  <c r="M1529" i="1"/>
  <c r="M1527" i="1"/>
  <c r="M1526" i="1"/>
  <c r="M1525" i="1"/>
  <c r="M1524" i="1"/>
  <c r="M1523" i="1"/>
  <c r="M1522" i="1"/>
  <c r="M1521" i="1"/>
  <c r="M1520" i="1"/>
  <c r="M1519" i="1"/>
  <c r="M1518" i="1"/>
  <c r="M1517" i="1"/>
  <c r="M1516" i="1"/>
  <c r="M1515" i="1"/>
  <c r="M1512" i="1"/>
  <c r="M1511" i="1"/>
  <c r="M1510" i="1"/>
  <c r="M1509" i="1"/>
  <c r="M1508" i="1"/>
  <c r="M1507" i="1"/>
  <c r="M1506" i="1"/>
  <c r="M1505" i="1"/>
  <c r="M1504" i="1"/>
  <c r="M1503" i="1"/>
  <c r="M1502" i="1"/>
  <c r="M1501" i="1"/>
  <c r="M1500" i="1"/>
  <c r="M1499" i="1"/>
  <c r="M1498" i="1"/>
  <c r="M1497" i="1"/>
  <c r="M1496" i="1"/>
  <c r="M1495" i="1"/>
  <c r="M1494" i="1"/>
  <c r="M1493" i="1"/>
  <c r="M1492" i="1"/>
  <c r="M1491" i="1"/>
  <c r="M1490" i="1"/>
  <c r="M1489" i="1"/>
  <c r="M1488" i="1"/>
  <c r="M1487" i="1"/>
  <c r="M1486" i="1"/>
  <c r="M1485" i="1"/>
  <c r="M1484" i="1"/>
  <c r="M1483" i="1"/>
  <c r="M1482" i="1"/>
  <c r="M1481" i="1"/>
  <c r="M1480" i="1"/>
  <c r="M1479" i="1"/>
  <c r="M1478" i="1"/>
  <c r="M1477" i="1"/>
  <c r="M1476" i="1"/>
  <c r="M1475" i="1"/>
  <c r="M1474" i="1"/>
  <c r="M1473" i="1"/>
  <c r="M1472" i="1"/>
  <c r="M1471" i="1"/>
  <c r="M1470" i="1"/>
  <c r="M1469" i="1"/>
  <c r="M1468" i="1"/>
  <c r="M1467" i="1"/>
  <c r="M1466" i="1"/>
  <c r="M1465" i="1"/>
  <c r="L1463" i="1"/>
  <c r="K1463" i="1"/>
  <c r="J1463" i="1"/>
  <c r="I1463" i="1"/>
  <c r="M1462" i="1"/>
  <c r="M1461" i="1"/>
  <c r="M1460" i="1"/>
  <c r="M1459" i="1"/>
  <c r="M1458" i="1"/>
  <c r="M1457" i="1"/>
  <c r="M1456" i="1"/>
  <c r="M1455" i="1"/>
  <c r="M1454" i="1"/>
  <c r="M1453" i="1"/>
  <c r="M1452" i="1"/>
  <c r="M1451" i="1"/>
  <c r="M1450" i="1"/>
  <c r="M1449" i="1"/>
  <c r="M1448" i="1"/>
  <c r="M1447" i="1"/>
  <c r="M1446" i="1"/>
  <c r="M1445" i="1"/>
  <c r="M1444" i="1"/>
  <c r="M1443" i="1"/>
  <c r="M1442" i="1"/>
  <c r="M1441" i="1"/>
  <c r="M1440" i="1"/>
  <c r="M1439" i="1"/>
  <c r="M1438" i="1"/>
  <c r="M1437" i="1"/>
  <c r="M1436" i="1"/>
  <c r="M1435" i="1"/>
  <c r="M1434" i="1"/>
  <c r="M1431" i="1"/>
  <c r="M1430" i="1"/>
  <c r="M1429" i="1"/>
  <c r="M1428" i="1"/>
  <c r="M1427" i="1"/>
  <c r="M1426" i="1"/>
  <c r="M1425" i="1"/>
  <c r="M1424" i="1"/>
  <c r="M1423" i="1"/>
  <c r="M1422" i="1"/>
  <c r="M1421" i="1"/>
  <c r="M1420" i="1"/>
  <c r="M1419" i="1"/>
  <c r="M1418" i="1"/>
  <c r="M1417" i="1"/>
  <c r="M1416" i="1"/>
  <c r="M1415" i="1"/>
  <c r="M1414" i="1"/>
  <c r="M1413" i="1"/>
  <c r="M1412" i="1"/>
  <c r="M1411" i="1"/>
  <c r="M1410" i="1"/>
  <c r="M1409" i="1"/>
  <c r="M1408" i="1"/>
  <c r="M1407" i="1"/>
  <c r="M1406" i="1"/>
  <c r="M1405" i="1"/>
  <c r="M1404" i="1"/>
  <c r="M1403" i="1"/>
  <c r="M1402" i="1"/>
  <c r="M1401" i="1"/>
  <c r="M1400" i="1"/>
  <c r="M1399" i="1"/>
  <c r="M1398" i="1"/>
  <c r="M1397" i="1"/>
  <c r="M1396" i="1"/>
  <c r="M1395" i="1"/>
  <c r="M1394" i="1"/>
  <c r="M1393" i="1"/>
  <c r="M1392" i="1"/>
  <c r="M1391" i="1"/>
  <c r="M1390" i="1"/>
  <c r="M1387" i="1"/>
  <c r="M1386" i="1"/>
  <c r="M1385" i="1"/>
  <c r="M1384" i="1"/>
  <c r="M1383" i="1"/>
  <c r="M1382" i="1"/>
  <c r="M1381" i="1"/>
  <c r="M1380" i="1"/>
  <c r="M1379" i="1"/>
  <c r="M1378" i="1"/>
  <c r="M1377" i="1"/>
  <c r="M1376" i="1"/>
  <c r="M1375" i="1"/>
  <c r="M1374" i="1"/>
  <c r="M1373" i="1"/>
  <c r="M1372" i="1"/>
  <c r="M1371" i="1"/>
  <c r="M1366" i="1"/>
  <c r="M1365" i="1"/>
  <c r="M1364" i="1"/>
  <c r="M1363" i="1"/>
  <c r="M1362" i="1"/>
  <c r="M1361" i="1"/>
  <c r="M1360" i="1"/>
  <c r="M1359" i="1"/>
  <c r="M1353" i="1"/>
  <c r="M1352" i="1"/>
  <c r="M1351" i="1"/>
  <c r="M1350" i="1"/>
  <c r="M1349" i="1"/>
  <c r="M1348" i="1"/>
  <c r="M1347" i="1"/>
  <c r="M1346" i="1"/>
  <c r="M1345" i="1"/>
  <c r="M1344" i="1"/>
  <c r="M1343" i="1"/>
  <c r="M1342" i="1"/>
  <c r="M1341" i="1"/>
  <c r="M1340" i="1"/>
  <c r="M1339" i="1"/>
  <c r="M1338" i="1"/>
  <c r="M1337" i="1"/>
  <c r="M1335" i="1"/>
  <c r="M1334" i="1"/>
  <c r="M1333" i="1"/>
  <c r="M1332" i="1"/>
  <c r="M1331" i="1"/>
  <c r="M1318" i="1"/>
  <c r="M1317" i="1"/>
  <c r="M1316" i="1"/>
  <c r="M1315" i="1"/>
  <c r="M1310" i="1"/>
  <c r="M1309" i="1"/>
  <c r="M1308" i="1"/>
  <c r="M1307" i="1"/>
  <c r="M1306" i="1"/>
  <c r="M1305" i="1"/>
  <c r="M1304" i="1"/>
  <c r="M1303" i="1"/>
  <c r="M1302" i="1"/>
  <c r="M1301" i="1"/>
  <c r="M1300" i="1"/>
  <c r="M1299" i="1"/>
  <c r="M1298" i="1"/>
  <c r="M1297" i="1"/>
  <c r="M1296" i="1"/>
  <c r="M1295" i="1"/>
  <c r="M1294" i="1"/>
  <c r="M1293" i="1"/>
  <c r="M1292" i="1"/>
  <c r="M1291" i="1"/>
  <c r="M1290" i="1"/>
  <c r="M1289" i="1"/>
  <c r="M1288" i="1"/>
  <c r="M1287" i="1"/>
  <c r="M1286" i="1"/>
  <c r="M1285" i="1"/>
  <c r="M1284" i="1"/>
  <c r="M1283" i="1"/>
  <c r="M1282" i="1"/>
  <c r="M1281" i="1"/>
  <c r="M1280" i="1"/>
  <c r="M1279" i="1"/>
  <c r="M1278" i="1"/>
  <c r="M1277" i="1"/>
  <c r="M1276" i="1"/>
  <c r="M1275" i="1"/>
  <c r="M1274" i="1"/>
  <c r="M1273" i="1"/>
  <c r="M1267" i="1"/>
  <c r="M1266" i="1"/>
  <c r="M1265" i="1"/>
  <c r="M1264" i="1"/>
  <c r="M1263" i="1"/>
  <c r="M1262" i="1"/>
  <c r="M1261" i="1"/>
  <c r="M1260" i="1"/>
  <c r="M1259" i="1"/>
  <c r="M1258" i="1"/>
  <c r="M1257" i="1"/>
  <c r="M1256" i="1"/>
  <c r="M1254" i="1"/>
  <c r="M1253" i="1"/>
  <c r="M1252" i="1"/>
  <c r="M1251" i="1"/>
  <c r="M1250" i="1"/>
  <c r="M1249" i="1"/>
  <c r="M1248" i="1"/>
  <c r="M1247" i="1"/>
  <c r="M1246" i="1"/>
  <c r="M1245" i="1"/>
  <c r="M1244" i="1"/>
  <c r="M1243" i="1"/>
  <c r="M1242" i="1"/>
  <c r="M1241" i="1"/>
  <c r="M1240" i="1"/>
  <c r="M1239" i="1"/>
  <c r="M1238" i="1"/>
  <c r="M1237" i="1"/>
  <c r="M1236" i="1"/>
  <c r="M1235" i="1"/>
  <c r="M1234" i="1"/>
  <c r="M1233" i="1"/>
  <c r="M1232" i="1"/>
  <c r="M1231" i="1"/>
  <c r="M1230" i="1"/>
  <c r="M1229" i="1"/>
  <c r="M1228" i="1"/>
  <c r="M1227" i="1"/>
  <c r="M1226" i="1"/>
  <c r="M1225" i="1"/>
  <c r="M1224" i="1"/>
  <c r="M1223" i="1"/>
  <c r="M1222" i="1"/>
  <c r="M1221" i="1"/>
  <c r="M1220" i="1"/>
  <c r="M1219" i="1"/>
  <c r="M1218" i="1"/>
  <c r="M1217" i="1"/>
  <c r="M1216" i="1"/>
  <c r="M1215" i="1"/>
  <c r="M1214" i="1"/>
  <c r="M1213" i="1"/>
  <c r="M1212" i="1"/>
  <c r="M1211" i="1"/>
  <c r="M1210" i="1"/>
  <c r="M1209" i="1"/>
  <c r="M1208" i="1"/>
  <c r="M1207" i="1"/>
  <c r="M1206" i="1"/>
  <c r="M1205" i="1"/>
  <c r="M1204" i="1"/>
  <c r="M1203" i="1"/>
  <c r="M1202" i="1"/>
  <c r="M1201" i="1"/>
  <c r="M1200" i="1"/>
  <c r="M1199" i="1"/>
  <c r="M1197" i="1"/>
  <c r="M1196" i="1"/>
  <c r="M1195" i="1"/>
  <c r="M1194" i="1"/>
  <c r="M1193" i="1"/>
  <c r="M1192" i="1"/>
  <c r="M1191" i="1"/>
  <c r="M1190" i="1"/>
  <c r="M1189" i="1"/>
  <c r="M1188" i="1"/>
  <c r="M1187" i="1"/>
  <c r="M1186" i="1"/>
  <c r="M1185" i="1"/>
  <c r="M1184" i="1"/>
  <c r="M1183" i="1"/>
  <c r="M1182" i="1"/>
  <c r="M1181" i="1"/>
  <c r="M1180" i="1"/>
  <c r="M1179" i="1"/>
  <c r="M1178" i="1"/>
  <c r="M1175" i="1"/>
  <c r="M1174" i="1"/>
  <c r="M1173" i="1"/>
  <c r="M1172" i="1"/>
  <c r="M1171" i="1"/>
  <c r="M1170" i="1"/>
  <c r="M1169" i="1"/>
  <c r="M1168" i="1"/>
  <c r="M1167" i="1"/>
  <c r="M1166" i="1"/>
  <c r="M1165" i="1"/>
  <c r="M1164" i="1"/>
  <c r="M1163" i="1"/>
  <c r="M1162" i="1"/>
  <c r="M1161" i="1"/>
  <c r="M1160" i="1"/>
  <c r="M1159" i="1"/>
  <c r="M1158" i="1"/>
  <c r="M1157" i="1"/>
  <c r="M1156" i="1"/>
  <c r="M1155" i="1"/>
  <c r="M1154" i="1"/>
  <c r="M1153" i="1"/>
  <c r="M1152" i="1"/>
  <c r="M1151" i="1"/>
  <c r="M1150" i="1"/>
  <c r="M1149" i="1"/>
  <c r="M1148" i="1"/>
  <c r="M1147" i="1"/>
  <c r="M1146" i="1"/>
  <c r="M1145" i="1"/>
  <c r="M1144" i="1"/>
  <c r="M1143" i="1"/>
  <c r="M1142" i="1"/>
  <c r="M1141" i="1"/>
  <c r="M1140" i="1"/>
  <c r="M1139" i="1"/>
  <c r="M1138" i="1"/>
  <c r="M1137" i="1"/>
  <c r="M1134" i="1"/>
  <c r="M1133" i="1"/>
  <c r="M1132" i="1"/>
  <c r="M1131" i="1"/>
  <c r="M1130" i="1"/>
  <c r="M1129" i="1"/>
  <c r="M1128" i="1"/>
  <c r="M1127" i="1"/>
  <c r="M1126" i="1"/>
  <c r="M1125" i="1"/>
  <c r="M1124" i="1"/>
  <c r="M1123" i="1"/>
  <c r="M1122" i="1"/>
  <c r="M1121" i="1"/>
  <c r="M1120" i="1"/>
  <c r="M1119" i="1"/>
  <c r="M1118" i="1"/>
  <c r="M1117" i="1"/>
  <c r="M1116" i="1"/>
  <c r="M1115" i="1"/>
  <c r="M1114" i="1"/>
  <c r="M1113" i="1"/>
  <c r="M1112" i="1"/>
  <c r="M1111" i="1"/>
  <c r="M1110" i="1"/>
  <c r="M1109" i="1"/>
  <c r="M1108" i="1"/>
  <c r="M1107" i="1"/>
  <c r="M1106" i="1"/>
  <c r="M1105" i="1"/>
  <c r="M1104" i="1"/>
  <c r="M1103" i="1"/>
  <c r="M1102" i="1"/>
  <c r="M1101" i="1"/>
  <c r="M1100" i="1"/>
  <c r="M1099" i="1"/>
  <c r="M1098" i="1"/>
  <c r="M1097" i="1"/>
  <c r="M1096" i="1"/>
  <c r="M1095" i="1"/>
  <c r="M1094" i="1"/>
  <c r="M1093" i="1"/>
  <c r="M1092" i="1"/>
  <c r="M1091" i="1"/>
  <c r="M1090" i="1"/>
  <c r="M1089" i="1"/>
  <c r="M1088" i="1"/>
  <c r="M1087" i="1"/>
  <c r="M1086" i="1"/>
  <c r="M1083" i="1"/>
  <c r="M1082" i="1"/>
  <c r="M1081" i="1"/>
  <c r="M1080" i="1"/>
  <c r="M1079" i="1"/>
  <c r="M1078" i="1"/>
  <c r="M1077" i="1"/>
  <c r="M1076" i="1"/>
  <c r="M1075" i="1"/>
  <c r="M1074" i="1"/>
  <c r="M1073" i="1"/>
  <c r="M1072" i="1"/>
  <c r="M1071" i="1"/>
  <c r="M1070" i="1"/>
  <c r="M1069" i="1"/>
  <c r="M1068" i="1"/>
  <c r="M1067" i="1"/>
  <c r="M1066" i="1"/>
  <c r="M1064" i="1"/>
  <c r="M1063" i="1"/>
  <c r="M1062" i="1"/>
  <c r="M1061" i="1"/>
  <c r="M1060" i="1"/>
  <c r="M1059" i="1"/>
  <c r="M1056" i="1"/>
  <c r="M1055" i="1"/>
  <c r="M1054" i="1"/>
  <c r="M1053" i="1"/>
  <c r="M1052" i="1"/>
  <c r="M1051" i="1"/>
  <c r="M1050" i="1"/>
  <c r="M1049" i="1"/>
  <c r="M1048" i="1"/>
  <c r="M1047" i="1"/>
  <c r="M1046" i="1"/>
  <c r="M1045" i="1"/>
  <c r="M1044" i="1"/>
  <c r="M1043" i="1"/>
  <c r="M1042" i="1"/>
  <c r="M1041" i="1"/>
  <c r="M1040" i="1"/>
  <c r="M1039" i="1"/>
  <c r="M1038" i="1"/>
  <c r="M1037" i="1"/>
  <c r="M1036" i="1"/>
  <c r="M1035" i="1"/>
  <c r="M1034" i="1"/>
  <c r="M1033" i="1"/>
  <c r="M1032" i="1"/>
  <c r="M1031" i="1"/>
  <c r="M1030" i="1"/>
  <c r="M1029" i="1"/>
  <c r="M1028" i="1"/>
  <c r="M1027" i="1"/>
  <c r="M1026" i="1"/>
  <c r="M1023" i="1"/>
  <c r="M1022" i="1"/>
  <c r="M1021" i="1"/>
  <c r="M1020" i="1"/>
  <c r="M1019" i="1"/>
  <c r="M1018" i="1"/>
  <c r="M1017" i="1"/>
  <c r="M1016" i="1"/>
  <c r="M1015" i="1"/>
  <c r="M1014" i="1"/>
  <c r="M1013" i="1"/>
  <c r="M1012" i="1"/>
  <c r="M1011" i="1"/>
  <c r="M1010" i="1"/>
  <c r="M1009" i="1"/>
  <c r="M1008" i="1"/>
  <c r="M1007" i="1"/>
  <c r="M1006" i="1"/>
  <c r="M1005" i="1"/>
  <c r="M1004" i="1"/>
  <c r="M1003" i="1"/>
  <c r="M1002" i="1"/>
  <c r="M1001" i="1"/>
  <c r="M1000" i="1"/>
  <c r="M999" i="1"/>
  <c r="M998" i="1"/>
  <c r="M997" i="1"/>
  <c r="M996" i="1"/>
  <c r="M995" i="1"/>
  <c r="M994" i="1"/>
  <c r="M993" i="1"/>
  <c r="M992" i="1"/>
  <c r="M991" i="1"/>
  <c r="M990" i="1"/>
  <c r="M989" i="1"/>
  <c r="M988" i="1"/>
  <c r="M987" i="1"/>
  <c r="M986" i="1"/>
  <c r="M985" i="1"/>
  <c r="M984" i="1"/>
  <c r="M983" i="1"/>
  <c r="M982" i="1"/>
  <c r="M981" i="1"/>
  <c r="M980" i="1"/>
  <c r="M979" i="1"/>
  <c r="M978" i="1"/>
  <c r="M977" i="1"/>
  <c r="M976" i="1"/>
  <c r="M975" i="1"/>
  <c r="M974" i="1"/>
  <c r="M973" i="1"/>
  <c r="M972" i="1"/>
  <c r="M971" i="1"/>
  <c r="M970" i="1"/>
  <c r="M969" i="1"/>
  <c r="M968" i="1"/>
  <c r="M967" i="1"/>
  <c r="M966" i="1"/>
  <c r="M965" i="1"/>
  <c r="M964" i="1"/>
  <c r="M963" i="1"/>
  <c r="M962" i="1"/>
  <c r="M961" i="1"/>
  <c r="M960" i="1"/>
  <c r="M959" i="1"/>
  <c r="M958" i="1"/>
  <c r="M957" i="1"/>
  <c r="M956" i="1"/>
  <c r="M955" i="1"/>
  <c r="M954" i="1"/>
  <c r="M953" i="1"/>
  <c r="M952" i="1"/>
  <c r="M951" i="1"/>
  <c r="M950" i="1"/>
  <c r="M949" i="1"/>
  <c r="M948" i="1"/>
  <c r="M947" i="1"/>
  <c r="M946" i="1"/>
  <c r="M945" i="1"/>
  <c r="M944" i="1"/>
  <c r="M943" i="1"/>
  <c r="M942" i="1"/>
  <c r="M941" i="1"/>
  <c r="M940" i="1"/>
  <c r="M939" i="1"/>
  <c r="M938" i="1"/>
  <c r="L936" i="1"/>
  <c r="K936" i="1"/>
  <c r="J936" i="1"/>
  <c r="I936" i="1"/>
  <c r="M935" i="1"/>
  <c r="M934" i="1"/>
  <c r="M933" i="1"/>
  <c r="M932" i="1"/>
  <c r="M931" i="1"/>
  <c r="M930" i="1"/>
  <c r="M929" i="1"/>
  <c r="M928" i="1"/>
  <c r="M927" i="1"/>
  <c r="M926" i="1"/>
  <c r="M925" i="1"/>
  <c r="M924" i="1"/>
  <c r="M923" i="1"/>
  <c r="M922" i="1"/>
  <c r="M921" i="1"/>
  <c r="M920" i="1"/>
  <c r="M919" i="1"/>
  <c r="M918" i="1"/>
  <c r="M917" i="1"/>
  <c r="M916" i="1"/>
  <c r="M915" i="1"/>
  <c r="M914" i="1"/>
  <c r="M913" i="1"/>
  <c r="M912" i="1"/>
  <c r="M911" i="1"/>
  <c r="M910" i="1"/>
  <c r="M909" i="1"/>
  <c r="M908" i="1"/>
  <c r="M907" i="1"/>
  <c r="M906" i="1"/>
  <c r="M905" i="1"/>
  <c r="M904" i="1"/>
  <c r="M903" i="1"/>
  <c r="M902" i="1"/>
  <c r="M901" i="1"/>
  <c r="M900" i="1"/>
  <c r="M899" i="1"/>
  <c r="M898" i="1"/>
  <c r="M897" i="1"/>
  <c r="M896" i="1"/>
  <c r="M895" i="1"/>
  <c r="M894" i="1"/>
  <c r="M893" i="1"/>
  <c r="M892" i="1"/>
  <c r="M891" i="1"/>
  <c r="M890" i="1"/>
  <c r="M889" i="1"/>
  <c r="M888" i="1"/>
  <c r="M887" i="1"/>
  <c r="M886" i="1"/>
  <c r="M885" i="1"/>
  <c r="M884" i="1"/>
  <c r="M883" i="1"/>
  <c r="M882" i="1"/>
  <c r="M881" i="1"/>
  <c r="M880" i="1"/>
  <c r="M879" i="1"/>
  <c r="M878" i="1"/>
  <c r="M877" i="1"/>
  <c r="M876" i="1"/>
  <c r="M875" i="1"/>
  <c r="M874" i="1"/>
  <c r="M873" i="1"/>
  <c r="M870" i="1"/>
  <c r="M869" i="1"/>
  <c r="M868" i="1"/>
  <c r="M867" i="1"/>
  <c r="M866" i="1"/>
  <c r="M865" i="1"/>
  <c r="M864" i="1"/>
  <c r="M863" i="1"/>
  <c r="M862" i="1"/>
  <c r="M861" i="1"/>
  <c r="M860" i="1"/>
  <c r="M859" i="1"/>
  <c r="M858" i="1"/>
  <c r="M857" i="1"/>
  <c r="M856" i="1"/>
  <c r="M855" i="1"/>
  <c r="M854" i="1"/>
  <c r="M853" i="1"/>
  <c r="M852" i="1"/>
  <c r="M851" i="1"/>
  <c r="M850" i="1"/>
  <c r="M849" i="1"/>
  <c r="M848" i="1"/>
  <c r="M847" i="1"/>
  <c r="M846" i="1"/>
  <c r="M845" i="1"/>
  <c r="M844" i="1"/>
  <c r="M842" i="1"/>
  <c r="M839" i="1"/>
  <c r="M838" i="1"/>
  <c r="M837" i="1"/>
  <c r="M836" i="1"/>
  <c r="M835" i="1"/>
  <c r="M834" i="1"/>
  <c r="M833" i="1"/>
  <c r="M832" i="1"/>
  <c r="M831" i="1"/>
  <c r="M830" i="1"/>
  <c r="M829" i="1"/>
  <c r="M828" i="1"/>
  <c r="M826" i="1"/>
  <c r="M825" i="1"/>
  <c r="M824" i="1"/>
  <c r="M823" i="1"/>
  <c r="M822" i="1"/>
  <c r="M821" i="1"/>
  <c r="M820" i="1"/>
  <c r="M819" i="1"/>
  <c r="M818" i="1"/>
  <c r="M817" i="1"/>
  <c r="M816" i="1"/>
  <c r="M815" i="1"/>
  <c r="M814" i="1"/>
  <c r="M813" i="1"/>
  <c r="M812" i="1"/>
  <c r="M811" i="1"/>
  <c r="M810" i="1"/>
  <c r="M809" i="1"/>
  <c r="M808" i="1"/>
  <c r="M807" i="1"/>
  <c r="M806" i="1"/>
  <c r="M805" i="1"/>
  <c r="M804" i="1"/>
  <c r="M803" i="1"/>
  <c r="M802" i="1"/>
  <c r="M801" i="1"/>
  <c r="M800" i="1"/>
  <c r="M799" i="1"/>
  <c r="M798" i="1"/>
  <c r="M797" i="1"/>
  <c r="M796" i="1"/>
  <c r="M795" i="1"/>
  <c r="M794" i="1"/>
  <c r="M793" i="1"/>
  <c r="M792" i="1"/>
  <c r="M791" i="1"/>
  <c r="M790" i="1"/>
  <c r="M789" i="1"/>
  <c r="M788" i="1"/>
  <c r="M787" i="1"/>
  <c r="M786" i="1"/>
  <c r="M785" i="1"/>
  <c r="M784" i="1"/>
  <c r="M783" i="1"/>
  <c r="M782" i="1"/>
  <c r="M781" i="1"/>
  <c r="M780" i="1"/>
  <c r="M779" i="1"/>
  <c r="M777" i="1"/>
  <c r="M776" i="1"/>
  <c r="M775" i="1"/>
  <c r="M774" i="1"/>
  <c r="M773" i="1"/>
  <c r="M772" i="1"/>
  <c r="M771" i="1"/>
  <c r="M770" i="1"/>
  <c r="M769" i="1"/>
  <c r="M768" i="1"/>
  <c r="M767" i="1"/>
  <c r="M766" i="1"/>
  <c r="M765" i="1"/>
  <c r="M764" i="1"/>
  <c r="M763" i="1"/>
  <c r="M762" i="1"/>
  <c r="M761" i="1"/>
  <c r="M760" i="1"/>
  <c r="M759" i="1"/>
  <c r="M758" i="1"/>
  <c r="M757" i="1"/>
  <c r="M756" i="1"/>
  <c r="M755" i="1"/>
  <c r="M754" i="1"/>
  <c r="M753" i="1"/>
  <c r="M752" i="1"/>
  <c r="M751" i="1"/>
  <c r="M750" i="1"/>
  <c r="M747" i="1"/>
  <c r="M746" i="1"/>
  <c r="M745" i="1"/>
  <c r="M744" i="1"/>
  <c r="M743" i="1"/>
  <c r="M742" i="1"/>
  <c r="M741" i="1"/>
  <c r="M740" i="1"/>
  <c r="M739" i="1"/>
  <c r="M738" i="1"/>
  <c r="M737" i="1"/>
  <c r="M736" i="1"/>
  <c r="M735" i="1"/>
  <c r="M734" i="1"/>
  <c r="M733" i="1"/>
  <c r="M732" i="1"/>
  <c r="M731" i="1"/>
  <c r="M730" i="1"/>
  <c r="M729" i="1"/>
  <c r="M728" i="1"/>
  <c r="M727" i="1"/>
  <c r="M726" i="1"/>
  <c r="M725" i="1"/>
  <c r="M724" i="1"/>
  <c r="M723" i="1"/>
  <c r="M722" i="1"/>
  <c r="M721" i="1"/>
  <c r="M720" i="1"/>
  <c r="M719" i="1"/>
  <c r="M718" i="1"/>
  <c r="M714" i="1"/>
  <c r="M713" i="1"/>
  <c r="M711" i="1"/>
  <c r="M710" i="1"/>
  <c r="M709" i="1"/>
  <c r="M708" i="1"/>
  <c r="M707" i="1"/>
  <c r="M706" i="1"/>
  <c r="M705" i="1"/>
  <c r="M704" i="1"/>
  <c r="M703" i="1"/>
  <c r="M702" i="1"/>
  <c r="M701" i="1"/>
  <c r="M700" i="1"/>
  <c r="M699" i="1"/>
  <c r="M698" i="1"/>
  <c r="M697" i="1"/>
  <c r="M696" i="1"/>
  <c r="M695" i="1"/>
  <c r="M694" i="1"/>
  <c r="M693" i="1"/>
  <c r="M692" i="1"/>
  <c r="M691" i="1"/>
  <c r="M690" i="1"/>
  <c r="M689" i="1"/>
  <c r="M688" i="1"/>
  <c r="M687" i="1"/>
  <c r="M686" i="1"/>
  <c r="M685" i="1"/>
  <c r="M684" i="1"/>
  <c r="M683" i="1"/>
  <c r="M682" i="1"/>
  <c r="M681" i="1"/>
  <c r="M680" i="1"/>
  <c r="M677" i="1"/>
  <c r="M678" i="1"/>
  <c r="M679" i="1"/>
  <c r="M676" i="1"/>
  <c r="M675" i="1"/>
  <c r="M674" i="1"/>
  <c r="M673" i="1"/>
  <c r="M672" i="1"/>
  <c r="M670" i="1"/>
  <c r="M669" i="1"/>
  <c r="M668" i="1"/>
  <c r="M667" i="1"/>
  <c r="M666" i="1"/>
  <c r="M665" i="1"/>
  <c r="M664" i="1"/>
  <c r="M663" i="1"/>
  <c r="M662" i="1"/>
  <c r="M661" i="1"/>
  <c r="M660" i="1"/>
  <c r="M659" i="1"/>
  <c r="M658" i="1"/>
  <c r="M657" i="1"/>
  <c r="M656" i="1"/>
  <c r="M655" i="1"/>
  <c r="M652" i="1"/>
  <c r="M651" i="1"/>
  <c r="M650" i="1"/>
  <c r="M649" i="1"/>
  <c r="M648" i="1"/>
  <c r="M647" i="1"/>
  <c r="M646" i="1"/>
  <c r="M645" i="1"/>
  <c r="M644" i="1"/>
  <c r="M643" i="1"/>
  <c r="M642" i="1"/>
  <c r="M641" i="1"/>
  <c r="M640" i="1"/>
  <c r="M639" i="1"/>
  <c r="M638" i="1"/>
  <c r="M637" i="1"/>
  <c r="M635" i="1"/>
  <c r="M633" i="1"/>
  <c r="M632" i="1"/>
  <c r="M631" i="1"/>
  <c r="M630" i="1"/>
  <c r="M629" i="1"/>
  <c r="M628" i="1"/>
  <c r="M627" i="1"/>
  <c r="M626" i="1"/>
  <c r="M625" i="1"/>
  <c r="M624" i="1"/>
  <c r="M623" i="1"/>
  <c r="M622" i="1"/>
  <c r="M621" i="1"/>
  <c r="M620" i="1"/>
  <c r="M619" i="1"/>
  <c r="M618" i="1"/>
  <c r="M617" i="1"/>
  <c r="M616" i="1"/>
  <c r="M613" i="1"/>
  <c r="M612" i="1"/>
  <c r="M611" i="1"/>
  <c r="M610" i="1"/>
  <c r="M609" i="1"/>
  <c r="M608" i="1"/>
  <c r="M607" i="1"/>
  <c r="M606" i="1"/>
  <c r="M605" i="1"/>
  <c r="M604" i="1"/>
  <c r="M603" i="1"/>
  <c r="M602" i="1"/>
  <c r="M601" i="1"/>
  <c r="M600" i="1"/>
  <c r="M599" i="1"/>
  <c r="M598" i="1"/>
  <c r="M597" i="1"/>
  <c r="M596" i="1"/>
  <c r="M595" i="1"/>
  <c r="M594" i="1"/>
  <c r="M593" i="1"/>
  <c r="M592" i="1"/>
  <c r="M591" i="1"/>
  <c r="M590" i="1"/>
  <c r="M589" i="1"/>
  <c r="M588" i="1"/>
  <c r="M587" i="1"/>
  <c r="M586" i="1"/>
  <c r="M585" i="1"/>
  <c r="M584" i="1"/>
  <c r="M583" i="1"/>
  <c r="M582" i="1"/>
  <c r="M581" i="1"/>
  <c r="M580" i="1"/>
  <c r="M579" i="1"/>
  <c r="M578" i="1"/>
  <c r="M577" i="1"/>
  <c r="M576" i="1"/>
  <c r="M575" i="1"/>
  <c r="M574" i="1"/>
  <c r="M573" i="1"/>
  <c r="M572" i="1"/>
  <c r="M571" i="1"/>
  <c r="M570" i="1"/>
  <c r="M567" i="1"/>
  <c r="M566" i="1"/>
  <c r="M565" i="1"/>
  <c r="M564" i="1"/>
  <c r="M563" i="1"/>
  <c r="M562" i="1"/>
  <c r="M561" i="1"/>
  <c r="M560" i="1"/>
  <c r="M559" i="1"/>
  <c r="M558" i="1"/>
  <c r="M557" i="1"/>
  <c r="M556" i="1"/>
  <c r="M555" i="1"/>
  <c r="M554" i="1"/>
  <c r="M553" i="1"/>
  <c r="M552" i="1"/>
  <c r="M551" i="1"/>
  <c r="M550" i="1"/>
  <c r="M549" i="1"/>
  <c r="M548" i="1"/>
  <c r="M547" i="1"/>
  <c r="M546" i="1"/>
  <c r="M545" i="1"/>
  <c r="M544" i="1"/>
  <c r="M543" i="1"/>
  <c r="M542" i="1"/>
  <c r="M541" i="1"/>
  <c r="M540" i="1"/>
  <c r="M539" i="1"/>
  <c r="M538" i="1"/>
  <c r="M537" i="1"/>
  <c r="M536" i="1"/>
  <c r="M535" i="1"/>
  <c r="M534" i="1"/>
  <c r="M533" i="1"/>
  <c r="M532" i="1"/>
  <c r="M531" i="1"/>
  <c r="M530" i="1"/>
  <c r="M529" i="1"/>
  <c r="M528" i="1"/>
  <c r="M527" i="1"/>
  <c r="M526" i="1"/>
  <c r="M525" i="1"/>
  <c r="M524" i="1"/>
  <c r="M523" i="1"/>
  <c r="M522" i="1"/>
  <c r="M519" i="1"/>
  <c r="M518" i="1"/>
  <c r="M517" i="1"/>
  <c r="M516" i="1"/>
  <c r="M515" i="1"/>
  <c r="M514" i="1"/>
  <c r="M513" i="1"/>
  <c r="M512" i="1"/>
  <c r="M511" i="1"/>
  <c r="M510" i="1"/>
  <c r="M509" i="1"/>
  <c r="M508" i="1"/>
  <c r="M507" i="1"/>
  <c r="M506" i="1"/>
  <c r="M505" i="1"/>
  <c r="M504" i="1"/>
  <c r="M503" i="1"/>
  <c r="M502" i="1"/>
  <c r="M501" i="1"/>
  <c r="M500" i="1"/>
  <c r="M498" i="1"/>
  <c r="M497" i="1"/>
  <c r="M496" i="1"/>
  <c r="M495" i="1"/>
  <c r="M494" i="1"/>
  <c r="M493" i="1"/>
  <c r="M492" i="1"/>
  <c r="M491" i="1"/>
  <c r="M490" i="1"/>
  <c r="M489" i="1"/>
  <c r="M488" i="1"/>
  <c r="M487" i="1"/>
  <c r="M486" i="1"/>
  <c r="M485" i="1"/>
  <c r="M484" i="1"/>
  <c r="M483" i="1"/>
  <c r="M482" i="1"/>
  <c r="M481" i="1"/>
  <c r="M480" i="1"/>
  <c r="M479" i="1"/>
  <c r="M478" i="1"/>
  <c r="M477" i="1"/>
  <c r="M476" i="1"/>
  <c r="M474" i="1"/>
  <c r="M473" i="1"/>
  <c r="M472" i="1"/>
  <c r="M471" i="1"/>
  <c r="M470" i="1"/>
  <c r="M468" i="1"/>
  <c r="M467" i="1"/>
  <c r="M466" i="1"/>
  <c r="M465" i="1"/>
  <c r="M464" i="1"/>
  <c r="M463" i="1"/>
  <c r="M462" i="1"/>
  <c r="M461" i="1"/>
  <c r="M460" i="1"/>
  <c r="M459" i="1"/>
  <c r="M458" i="1"/>
  <c r="M457" i="1"/>
  <c r="M456" i="1"/>
  <c r="M455" i="1"/>
  <c r="M454" i="1"/>
  <c r="M453" i="1"/>
  <c r="M452" i="1"/>
  <c r="M451" i="1"/>
  <c r="M450" i="1"/>
  <c r="M449" i="1"/>
  <c r="M448" i="1"/>
  <c r="M447" i="1"/>
  <c r="M446" i="1"/>
  <c r="M445" i="1"/>
  <c r="M444" i="1"/>
  <c r="M443" i="1"/>
  <c r="M442" i="1"/>
  <c r="M441" i="1"/>
  <c r="M440" i="1"/>
  <c r="M439" i="1"/>
  <c r="M438" i="1"/>
  <c r="M437" i="1"/>
  <c r="M436" i="1"/>
  <c r="M435" i="1"/>
  <c r="M434" i="1"/>
  <c r="M433" i="1"/>
  <c r="M432" i="1"/>
  <c r="M431" i="1"/>
  <c r="M430" i="1"/>
  <c r="M429" i="1"/>
  <c r="M428" i="1"/>
  <c r="M427" i="1"/>
  <c r="M426" i="1"/>
  <c r="M425" i="1"/>
  <c r="M424" i="1"/>
  <c r="M423" i="1"/>
  <c r="M422" i="1"/>
  <c r="M421" i="1"/>
  <c r="M420" i="1"/>
  <c r="M419" i="1"/>
  <c r="M418" i="1"/>
  <c r="M417" i="1"/>
  <c r="M416" i="1"/>
  <c r="M415" i="1"/>
  <c r="M414" i="1"/>
  <c r="M413" i="1"/>
  <c r="M412" i="1"/>
  <c r="M411" i="1"/>
  <c r="M410" i="1"/>
  <c r="M409" i="1"/>
  <c r="M408" i="1"/>
  <c r="M407" i="1"/>
  <c r="M406" i="1"/>
  <c r="M405" i="1"/>
  <c r="M404" i="1"/>
  <c r="M403" i="1"/>
  <c r="M402" i="1"/>
  <c r="M401" i="1"/>
  <c r="M400" i="1"/>
  <c r="M399" i="1"/>
  <c r="M398" i="1"/>
  <c r="M397" i="1"/>
  <c r="M396" i="1"/>
  <c r="M395" i="1"/>
  <c r="M394" i="1"/>
  <c r="M393" i="1"/>
  <c r="M392" i="1"/>
  <c r="M391" i="1"/>
  <c r="M390" i="1"/>
  <c r="M389" i="1"/>
  <c r="M388" i="1"/>
  <c r="M387" i="1"/>
  <c r="M386" i="1"/>
  <c r="M385" i="1"/>
  <c r="M384" i="1"/>
  <c r="M383" i="1"/>
  <c r="M382" i="1"/>
  <c r="M381" i="1"/>
  <c r="M380" i="1"/>
  <c r="M379" i="1"/>
  <c r="M378" i="1"/>
  <c r="M377" i="1"/>
  <c r="M376" i="1"/>
  <c r="M375" i="1"/>
  <c r="M374" i="1"/>
  <c r="M373" i="1"/>
  <c r="M372" i="1"/>
  <c r="M371" i="1"/>
  <c r="M370" i="1"/>
  <c r="M369" i="1"/>
  <c r="M368" i="1"/>
  <c r="M367" i="1"/>
  <c r="M366" i="1"/>
  <c r="M365" i="1"/>
  <c r="M364" i="1"/>
  <c r="M363" i="1"/>
  <c r="M362" i="1"/>
  <c r="M361" i="1"/>
  <c r="M360" i="1"/>
  <c r="M359" i="1"/>
  <c r="M358" i="1"/>
  <c r="M357" i="1"/>
  <c r="M356" i="1"/>
  <c r="M355" i="1"/>
  <c r="M354" i="1"/>
  <c r="M351" i="1"/>
  <c r="M350" i="1"/>
  <c r="M349" i="1"/>
  <c r="M348" i="1"/>
  <c r="M347" i="1"/>
  <c r="M346" i="1"/>
  <c r="M345" i="1"/>
  <c r="M344" i="1"/>
  <c r="M343" i="1"/>
  <c r="M342" i="1"/>
  <c r="M341" i="1"/>
  <c r="M340" i="1"/>
  <c r="M339" i="1"/>
  <c r="M338" i="1"/>
  <c r="M337" i="1"/>
  <c r="M336" i="1"/>
  <c r="M335" i="1"/>
  <c r="M334" i="1"/>
  <c r="M333" i="1"/>
  <c r="M332" i="1"/>
  <c r="M331" i="1"/>
  <c r="M330" i="1"/>
  <c r="M329" i="1"/>
  <c r="M328" i="1"/>
  <c r="M327" i="1"/>
  <c r="M326" i="1"/>
  <c r="M325" i="1"/>
  <c r="M324" i="1"/>
  <c r="M323" i="1"/>
  <c r="M322" i="1"/>
  <c r="M321" i="1"/>
  <c r="M320" i="1"/>
  <c r="M319" i="1"/>
  <c r="M318" i="1"/>
  <c r="M317" i="1"/>
  <c r="M316" i="1"/>
  <c r="M315" i="1"/>
  <c r="M314" i="1"/>
  <c r="M313" i="1"/>
  <c r="M312" i="1"/>
  <c r="M311" i="1"/>
  <c r="M310" i="1"/>
  <c r="M309" i="1"/>
  <c r="M308" i="1"/>
  <c r="M307" i="1"/>
  <c r="M306" i="1"/>
  <c r="M305" i="1"/>
  <c r="M304" i="1"/>
  <c r="M303" i="1"/>
  <c r="M302" i="1"/>
  <c r="M301" i="1"/>
  <c r="M300" i="1"/>
  <c r="M299" i="1"/>
  <c r="M298" i="1"/>
  <c r="M297" i="1"/>
  <c r="M296" i="1"/>
  <c r="M295" i="1"/>
  <c r="M294" i="1"/>
  <c r="L292" i="1"/>
  <c r="K292" i="1"/>
  <c r="J292" i="1"/>
  <c r="I292" i="1"/>
  <c r="M291" i="1"/>
  <c r="M290" i="1"/>
  <c r="M289" i="1"/>
  <c r="M288" i="1"/>
  <c r="M287" i="1"/>
  <c r="M286" i="1"/>
  <c r="M285" i="1"/>
  <c r="M284" i="1"/>
  <c r="M283" i="1"/>
  <c r="M282" i="1"/>
  <c r="M281" i="1"/>
  <c r="M278" i="1"/>
  <c r="M277" i="1"/>
  <c r="M276" i="1"/>
  <c r="M275" i="1"/>
  <c r="M274" i="1"/>
  <c r="M273" i="1"/>
  <c r="M272" i="1"/>
  <c r="M271" i="1"/>
  <c r="M270" i="1"/>
  <c r="M269" i="1"/>
  <c r="M268" i="1"/>
  <c r="M267" i="1"/>
  <c r="M266" i="1"/>
  <c r="M265" i="1"/>
  <c r="M264" i="1"/>
  <c r="M263" i="1"/>
  <c r="M262" i="1"/>
  <c r="M261" i="1"/>
  <c r="M260" i="1"/>
  <c r="M259" i="1"/>
  <c r="M258" i="1"/>
  <c r="M257" i="1"/>
  <c r="M254" i="1"/>
  <c r="M253" i="1"/>
  <c r="M252" i="1"/>
  <c r="M251" i="1"/>
  <c r="M250" i="1"/>
  <c r="M249" i="1"/>
  <c r="M248" i="1"/>
  <c r="M247" i="1"/>
  <c r="M246" i="1"/>
  <c r="M245" i="1"/>
  <c r="M244" i="1"/>
  <c r="M243" i="1"/>
  <c r="M242" i="1"/>
  <c r="M241" i="1"/>
  <c r="M240" i="1"/>
  <c r="M239" i="1"/>
  <c r="M238" i="1"/>
  <c r="M237" i="1"/>
  <c r="M236" i="1"/>
  <c r="M235" i="1"/>
  <c r="M234" i="1"/>
  <c r="M233" i="1"/>
  <c r="M232" i="1"/>
  <c r="M231" i="1"/>
  <c r="M230" i="1"/>
  <c r="M229" i="1"/>
  <c r="M228" i="1"/>
  <c r="M227" i="1"/>
  <c r="M226" i="1"/>
  <c r="M225" i="1"/>
  <c r="M224" i="1"/>
  <c r="M221" i="1"/>
  <c r="M220" i="1"/>
  <c r="M219" i="1"/>
  <c r="M218" i="1"/>
  <c r="M217" i="1"/>
  <c r="M216" i="1"/>
  <c r="M215" i="1"/>
  <c r="M214" i="1"/>
  <c r="M213" i="1"/>
  <c r="M212" i="1"/>
  <c r="M211" i="1"/>
  <c r="M210" i="1"/>
  <c r="M209" i="1"/>
  <c r="M208" i="1"/>
  <c r="M207" i="1"/>
  <c r="M206" i="1"/>
  <c r="M205" i="1"/>
  <c r="M204" i="1"/>
  <c r="M203" i="1"/>
  <c r="M202" i="1"/>
  <c r="M201" i="1"/>
  <c r="M200" i="1"/>
  <c r="M199" i="1"/>
  <c r="M198" i="1"/>
  <c r="M197" i="1"/>
  <c r="M196" i="1"/>
  <c r="M195" i="1"/>
  <c r="M194" i="1"/>
  <c r="M193" i="1"/>
  <c r="M192" i="1"/>
  <c r="M191" i="1"/>
  <c r="M188" i="1"/>
  <c r="M187" i="1"/>
  <c r="M186" i="1"/>
  <c r="M185" i="1"/>
  <c r="M184" i="1"/>
  <c r="M183" i="1"/>
  <c r="M182" i="1"/>
  <c r="M181" i="1"/>
  <c r="M180" i="1"/>
  <c r="M179" i="1"/>
  <c r="M178" i="1"/>
  <c r="M177" i="1"/>
  <c r="M176" i="1"/>
  <c r="M175" i="1"/>
  <c r="M174" i="1"/>
  <c r="M173" i="1"/>
  <c r="M172" i="1"/>
  <c r="M171" i="1"/>
  <c r="M170" i="1"/>
  <c r="M169" i="1"/>
  <c r="M168" i="1"/>
  <c r="M167" i="1"/>
  <c r="M166" i="1"/>
  <c r="M165" i="1"/>
  <c r="M164" i="1"/>
  <c r="M163" i="1"/>
  <c r="M162" i="1"/>
  <c r="M161" i="1"/>
  <c r="M160" i="1"/>
  <c r="M159" i="1"/>
  <c r="M158" i="1"/>
  <c r="M157" i="1"/>
  <c r="M156" i="1"/>
  <c r="M155" i="1"/>
  <c r="M154" i="1"/>
  <c r="M153" i="1"/>
  <c r="M152" i="1"/>
  <c r="M151" i="1"/>
  <c r="M150" i="1"/>
  <c r="M149" i="1"/>
  <c r="M148" i="1"/>
  <c r="M147" i="1"/>
  <c r="M146" i="1"/>
  <c r="M145" i="1"/>
  <c r="M144" i="1"/>
  <c r="M143" i="1"/>
  <c r="M142" i="1"/>
  <c r="M141" i="1"/>
  <c r="M140" i="1"/>
  <c r="M139" i="1"/>
  <c r="M138" i="1"/>
  <c r="M137" i="1"/>
  <c r="M136" i="1"/>
  <c r="M135" i="1"/>
  <c r="M134" i="1"/>
  <c r="M133" i="1"/>
  <c r="M132" i="1"/>
  <c r="M131" i="1"/>
  <c r="M128" i="1"/>
  <c r="M127" i="1"/>
  <c r="M126" i="1"/>
  <c r="M125" i="1"/>
  <c r="M124" i="1"/>
  <c r="M123" i="1"/>
  <c r="M122" i="1"/>
  <c r="M121" i="1"/>
  <c r="M120" i="1"/>
  <c r="M119" i="1"/>
  <c r="M118" i="1"/>
  <c r="M117" i="1"/>
  <c r="M116" i="1"/>
  <c r="M115" i="1"/>
  <c r="M114" i="1"/>
  <c r="M113" i="1"/>
  <c r="M112" i="1"/>
  <c r="M111" i="1"/>
  <c r="M110" i="1"/>
  <c r="M109" i="1"/>
  <c r="M108" i="1"/>
  <c r="M107" i="1"/>
  <c r="M106" i="1"/>
  <c r="M105" i="1"/>
  <c r="M104" i="1"/>
  <c r="M103"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L14" i="1"/>
  <c r="K14" i="1"/>
  <c r="J14" i="1"/>
  <c r="I14" i="1"/>
  <c r="M13" i="1"/>
  <c r="M14" i="1" s="1"/>
  <c r="L11" i="1"/>
  <c r="K11" i="1"/>
  <c r="J11" i="1"/>
  <c r="I11" i="1"/>
  <c r="M10" i="1"/>
  <c r="M11" i="1" s="1"/>
  <c r="L8" i="1"/>
  <c r="K8" i="1"/>
  <c r="J8" i="1"/>
  <c r="I8" i="1"/>
  <c r="M7" i="1"/>
  <c r="M8" i="1" s="1"/>
  <c r="L5" i="1"/>
  <c r="K5" i="1"/>
  <c r="J5" i="1"/>
  <c r="I5" i="1"/>
  <c r="M4" i="1"/>
  <c r="M3" i="1"/>
  <c r="M840" i="1" l="1"/>
  <c r="M653" i="1"/>
  <c r="M1176" i="1"/>
  <c r="M2002" i="1"/>
  <c r="M2494" i="1"/>
  <c r="M1024" i="1"/>
  <c r="M520" i="1"/>
  <c r="M716" i="1"/>
  <c r="M871" i="1"/>
  <c r="M1513" i="1"/>
  <c r="M1552" i="1"/>
  <c r="M2335" i="1"/>
  <c r="M279" i="1"/>
  <c r="M614" i="1"/>
  <c r="M1647" i="1"/>
  <c r="M2777" i="1"/>
  <c r="M255" i="1"/>
  <c r="M222" i="1"/>
  <c r="M568" i="1"/>
  <c r="M1796" i="1"/>
  <c r="M2087" i="1"/>
  <c r="M2532" i="1"/>
  <c r="M1084" i="1"/>
  <c r="M1388" i="1"/>
  <c r="M1583" i="1"/>
  <c r="M1057" i="1"/>
  <c r="M1432" i="1"/>
  <c r="M352" i="1"/>
  <c r="M2416" i="1"/>
  <c r="M1737" i="1"/>
  <c r="M2275" i="1"/>
  <c r="M189" i="1"/>
  <c r="M748" i="1"/>
  <c r="M2707" i="1"/>
  <c r="M1679" i="1"/>
  <c r="M2618" i="1"/>
  <c r="M48" i="1"/>
  <c r="M129" i="1"/>
  <c r="M1135" i="1"/>
  <c r="M2666" i="1"/>
  <c r="I2779" i="1"/>
  <c r="J2779" i="1"/>
  <c r="M5" i="1"/>
  <c r="M1885" i="1"/>
  <c r="M2126" i="1"/>
  <c r="M936" i="1"/>
  <c r="M1931" i="1"/>
  <c r="M292" i="1"/>
  <c r="M2184" i="1"/>
  <c r="M2246" i="1"/>
  <c r="M2567" i="1"/>
  <c r="M2053" i="1"/>
  <c r="M1463" i="1"/>
  <c r="K2779" i="1"/>
  <c r="L2779" i="1"/>
  <c r="M2779" i="1" l="1"/>
  <c r="K2781" i="1"/>
</calcChain>
</file>

<file path=xl/sharedStrings.xml><?xml version="1.0" encoding="utf-8"?>
<sst xmlns="http://schemas.openxmlformats.org/spreadsheetml/2006/main" count="17964" uniqueCount="1914">
  <si>
    <t># MOV</t>
  </si>
  <si>
    <t>FONDO</t>
  </si>
  <si>
    <t>UNIDAD</t>
  </si>
  <si>
    <t>PROGRAMA</t>
  </si>
  <si>
    <t>PARTIDA</t>
  </si>
  <si>
    <t>AREA FUNCIONAL</t>
  </si>
  <si>
    <t>DESCRIPCION PARTIDA</t>
  </si>
  <si>
    <t>SUPLEMENTO</t>
  </si>
  <si>
    <t>DEVOLUCION</t>
  </si>
  <si>
    <t>TRASPASO +</t>
  </si>
  <si>
    <t>TRASPASO  -</t>
  </si>
  <si>
    <t>OFICIOS</t>
  </si>
  <si>
    <t>DIF</t>
  </si>
  <si>
    <t>31111-8201</t>
  </si>
  <si>
    <t>E0054</t>
  </si>
  <si>
    <t>2.6.8</t>
  </si>
  <si>
    <t>Transferencias para servicios personales</t>
  </si>
  <si>
    <t>TOTAL DE  DIF</t>
  </si>
  <si>
    <t xml:space="preserve">                                                                                                   -  </t>
  </si>
  <si>
    <t>INSADIS</t>
  </si>
  <si>
    <t>31111-8203</t>
  </si>
  <si>
    <t>E0059</t>
  </si>
  <si>
    <t>TOTAL DE INSADIS</t>
  </si>
  <si>
    <t>IMPLAN</t>
  </si>
  <si>
    <t>31111-8204</t>
  </si>
  <si>
    <t>E0074</t>
  </si>
  <si>
    <t>1.3.8</t>
  </si>
  <si>
    <t>TOTAL DE  IMPLAN</t>
  </si>
  <si>
    <t>INSTITUTO MUNICIPAL SALAMANCA DE LA MUJER</t>
  </si>
  <si>
    <t>31111-8901</t>
  </si>
  <si>
    <t>E0055</t>
  </si>
  <si>
    <t>2.7.1</t>
  </si>
  <si>
    <t>TOTAL DE  INSTITUTO MUNICIPAL SALAMANCA DE LA MUJER</t>
  </si>
  <si>
    <t>AYUNTAMIENTO</t>
  </si>
  <si>
    <t>31111-A502</t>
  </si>
  <si>
    <t>E0001</t>
  </si>
  <si>
    <t>1.3.2</t>
  </si>
  <si>
    <t>Materiales y útiles de oficina</t>
  </si>
  <si>
    <t>Equipos menores de oficina</t>
  </si>
  <si>
    <t>Mat y útiles de tecnologías de la Info y Com</t>
  </si>
  <si>
    <t>Material de limpieza</t>
  </si>
  <si>
    <t>Prod Alim p pers en instalac de depend y ent</t>
  </si>
  <si>
    <t>Utensilios para el servicio de alimentación</t>
  </si>
  <si>
    <t>Material eléctrico y electrónico</t>
  </si>
  <si>
    <t>Herramientas menores</t>
  </si>
  <si>
    <t>Ref y Acces men Eq cómputo y tecn de la Info</t>
  </si>
  <si>
    <t>Servicios legales</t>
  </si>
  <si>
    <t>Impresiones doc ofic p prestación de Serv pub</t>
  </si>
  <si>
    <t>Serv profesionales científicos y tec integrales</t>
  </si>
  <si>
    <t>Servicios financieros y bancarios</t>
  </si>
  <si>
    <t>Instal Rep y mantto de bienes informáticos</t>
  </si>
  <si>
    <t>Pasajes terr nac p  Serv pub en comisiones</t>
  </si>
  <si>
    <t>Viáticos nac p Serv pub Desemp funciones ofic</t>
  </si>
  <si>
    <t>Gastos relac con activ culturales deport y ayu</t>
  </si>
  <si>
    <t>Dietas</t>
  </si>
  <si>
    <t>Sueldos Base</t>
  </si>
  <si>
    <t>Prima Vacacional</t>
  </si>
  <si>
    <t>Gratificación de fin de año</t>
  </si>
  <si>
    <t>Aportaciones IMSS</t>
  </si>
  <si>
    <t>Aportaciones INFONAVIT</t>
  </si>
  <si>
    <t>Ahorro para el retiro</t>
  </si>
  <si>
    <t>Seguros</t>
  </si>
  <si>
    <t>Cuotas para el fondo de ahorro</t>
  </si>
  <si>
    <t>Canasta basica</t>
  </si>
  <si>
    <t>Vales</t>
  </si>
  <si>
    <t>Arcon</t>
  </si>
  <si>
    <t>Impuesto sobre nóminas</t>
  </si>
  <si>
    <t>Combus Lub y aditivos vehículos Serv Pub</t>
  </si>
  <si>
    <t>TOTAL DE  AYUNTAMIENTO</t>
  </si>
  <si>
    <t>PRESIDENCIA MUNICIPAL</t>
  </si>
  <si>
    <t>31111-A511</t>
  </si>
  <si>
    <t>E0002</t>
  </si>
  <si>
    <t>1.3.1</t>
  </si>
  <si>
    <t>Equipos menores de tecnologías de la Info y Com</t>
  </si>
  <si>
    <t>Material impreso e información digital</t>
  </si>
  <si>
    <t>Materiales de construcción minerales no metálicos</t>
  </si>
  <si>
    <t>Materiales de construcción de cal y yeso</t>
  </si>
  <si>
    <t>Materiales de construcción de madera</t>
  </si>
  <si>
    <t>Estructuras y manufacturas</t>
  </si>
  <si>
    <t>Materiales complementarios</t>
  </si>
  <si>
    <t>Materiales diversos</t>
  </si>
  <si>
    <t>Fibras sintéticas hules plásticos y derivados</t>
  </si>
  <si>
    <t>Prendas de protección personal</t>
  </si>
  <si>
    <t>Materiales para control vial y señalética</t>
  </si>
  <si>
    <t>Productos textiles</t>
  </si>
  <si>
    <t>Refacciones y accesorios menores de mobiliario</t>
  </si>
  <si>
    <t>Arrendamiento de edificios y locales</t>
  </si>
  <si>
    <t>Otros Arrendamientos</t>
  </si>
  <si>
    <t>Servicios de consultoría administrativa</t>
  </si>
  <si>
    <t>Servicios de capacitación</t>
  </si>
  <si>
    <t>Seguros de responsabilidad patrimonial y fianzas</t>
  </si>
  <si>
    <t>Conservación y mantenimiento de inmuebles</t>
  </si>
  <si>
    <t>Instal Rep y mantto de maq otros Eq y herrami</t>
  </si>
  <si>
    <t>Servicios de jardinería y fumigación</t>
  </si>
  <si>
    <t>Difusión e Info mensajes activ gubernamentales</t>
  </si>
  <si>
    <t>Pasajes aéreos nac p  Serv pub en comisiones</t>
  </si>
  <si>
    <t>Pasajes aéreos internac p  Serv pub en comision</t>
  </si>
  <si>
    <t>Pasajes terr internac p  Serv pub en comision</t>
  </si>
  <si>
    <t>Viáticos en extranjero p Serv pub funciones ofic</t>
  </si>
  <si>
    <t>Otros servicios de traslado y hospedaje</t>
  </si>
  <si>
    <t>Gastos de ceremonial del H Ayuntamiento</t>
  </si>
  <si>
    <t>Gastos de orden social y cultural</t>
  </si>
  <si>
    <t>Congresos y convenciones</t>
  </si>
  <si>
    <t>Gastos ofic Serv pub superiores y mandos medios</t>
  </si>
  <si>
    <t>Gastos de representación</t>
  </si>
  <si>
    <t>Otros gastos por responsabilidades</t>
  </si>
  <si>
    <t>Funerales y pagas de defunción</t>
  </si>
  <si>
    <t>Donativos a instituciones sin fines de lucro</t>
  </si>
  <si>
    <t>Automóviles y camiones</t>
  </si>
  <si>
    <t>Equipo de comunicación y telecomunicacion</t>
  </si>
  <si>
    <t>Terrenos</t>
  </si>
  <si>
    <t>Asignaciones adicionales al sueldo</t>
  </si>
  <si>
    <t>Servicio postal</t>
  </si>
  <si>
    <t>Arrend Vehículos Serv Administrativos</t>
  </si>
  <si>
    <t>TOTAL DE  PRESIDENCIA MUNICIPAL</t>
  </si>
  <si>
    <t xml:space="preserve"> SECRETARIA H.AYUNTAMIENTO</t>
  </si>
  <si>
    <t>31111-A512</t>
  </si>
  <si>
    <t>E0004</t>
  </si>
  <si>
    <t>1.3.9</t>
  </si>
  <si>
    <t>Materiales y útiles de impresión y reproducción</t>
  </si>
  <si>
    <t>Materiales de construcción de vidrio</t>
  </si>
  <si>
    <t>Medicinas y productos farmacéuticos</t>
  </si>
  <si>
    <t>Refacciones y accesorios menores de edificios</t>
  </si>
  <si>
    <t>Ref y Acces menores de Eq de transporte</t>
  </si>
  <si>
    <t>Mantto y conserv Veh terrestres aéreos mariti</t>
  </si>
  <si>
    <t>Impresión y elaborac public ofic y de informaci</t>
  </si>
  <si>
    <t>Servicios de revelado de fotografías</t>
  </si>
  <si>
    <t>Gastos de ceremonial de titulares de depend y ent</t>
  </si>
  <si>
    <t>Computadoras y equipo periférico</t>
  </si>
  <si>
    <t>Sistemas de aire acondicionado calefacción y refr</t>
  </si>
  <si>
    <t>Materiales de construcción de concreto</t>
  </si>
  <si>
    <t>TOTAL DE  SECRETARIA H.AYUNTAMIENTO</t>
  </si>
  <si>
    <t>JUZGADO MUNICIPAL</t>
  </si>
  <si>
    <t>31111-A518</t>
  </si>
  <si>
    <t>E0006</t>
  </si>
  <si>
    <t>1.3.5</t>
  </si>
  <si>
    <t>Instal Rep y mantto  de Mobil y Eq de admon</t>
  </si>
  <si>
    <t>Muebles de oficina y estantería</t>
  </si>
  <si>
    <t>TOTAL DE  JUZGADO MUNICIPAL</t>
  </si>
  <si>
    <t>ARCHIVO MUNICIPAL</t>
  </si>
  <si>
    <t>31111-A521</t>
  </si>
  <si>
    <t>E0007</t>
  </si>
  <si>
    <t>1.8.5</t>
  </si>
  <si>
    <t>Sustancias químicas</t>
  </si>
  <si>
    <t>TOTAL DE  ARCHIVO MUNICIPAL</t>
  </si>
  <si>
    <t>RECLUTAMIENTO</t>
  </si>
  <si>
    <t>31111-A523</t>
  </si>
  <si>
    <t>E0008</t>
  </si>
  <si>
    <t>1.7.3</t>
  </si>
  <si>
    <t>TOTAL DE RECLUTAMIENTO</t>
  </si>
  <si>
    <t>JEFATURA DE LICENCIAS</t>
  </si>
  <si>
    <t>31111-A532</t>
  </si>
  <si>
    <t>E0017</t>
  </si>
  <si>
    <t>TOTAL DE  LICENCIAS</t>
  </si>
  <si>
    <t>PROTECCION CIVIL</t>
  </si>
  <si>
    <t>31111-A536</t>
  </si>
  <si>
    <t>E0011</t>
  </si>
  <si>
    <t>1.7.2</t>
  </si>
  <si>
    <t>Plaguicidas y pesticidas</t>
  </si>
  <si>
    <t>Materiales accesorios y suministros médicos</t>
  </si>
  <si>
    <t>Vestuario y uniformes</t>
  </si>
  <si>
    <t>Prendas de seguridad</t>
  </si>
  <si>
    <t>Serv de diseño arquitectura ing y activ relac</t>
  </si>
  <si>
    <t>Servicios de limpieza y manejo de desechos</t>
  </si>
  <si>
    <t>Ayudas por desastres naturales y otros siniestros</t>
  </si>
  <si>
    <t>Contingencias por fenomenos naturales</t>
  </si>
  <si>
    <t>Prima Dominical</t>
  </si>
  <si>
    <t>Remuneraciones por horas extraordinarias</t>
  </si>
  <si>
    <t>Dias Festivos</t>
  </si>
  <si>
    <t>Compensaciones por servicios</t>
  </si>
  <si>
    <t>TOTAL DE PROTECCION CIVIL</t>
  </si>
  <si>
    <t>SEGURIDAD PUBLICA</t>
  </si>
  <si>
    <t>31111-A537</t>
  </si>
  <si>
    <t>E0061</t>
  </si>
  <si>
    <t>E0062</t>
  </si>
  <si>
    <t>E0064</t>
  </si>
  <si>
    <t>E0065</t>
  </si>
  <si>
    <t>E0067</t>
  </si>
  <si>
    <t>E0068</t>
  </si>
  <si>
    <t>E0070</t>
  </si>
  <si>
    <t>Prestaciones de retiro</t>
  </si>
  <si>
    <t>Servicios extraordinarios</t>
  </si>
  <si>
    <t>Materiales y útiles de enseñanza</t>
  </si>
  <si>
    <t>Prod Alimp efectivos participen en ProgSegPub</t>
  </si>
  <si>
    <t>Mat accesorios y suministros de laboratorio</t>
  </si>
  <si>
    <t>Combus Lub y aditivos vehículos Seg Pub</t>
  </si>
  <si>
    <t>E0060</t>
  </si>
  <si>
    <t>Artículos deportivos</t>
  </si>
  <si>
    <t>Blancos y otros Prod textiles excepto prendas de</t>
  </si>
  <si>
    <t>Materiales de seguridad pública</t>
  </si>
  <si>
    <t>Prendas de protección para seguridad pública</t>
  </si>
  <si>
    <t>Servicio telefonía tradicional</t>
  </si>
  <si>
    <t>Radiolocalización</t>
  </si>
  <si>
    <t>Servicios de telecomunicaciones y satélites</t>
  </si>
  <si>
    <t>Servicios de protección y seguridad</t>
  </si>
  <si>
    <t>Gastos inherentes a la investidura del H Ayuntamie</t>
  </si>
  <si>
    <t>Otros impuestos y derechos</t>
  </si>
  <si>
    <t>Becas</t>
  </si>
  <si>
    <t>Otros mobiliarios y equipos de administración</t>
  </si>
  <si>
    <t>Aparatos deportivos</t>
  </si>
  <si>
    <t>Camaras fotograficas y de video</t>
  </si>
  <si>
    <t>Otro equipo de transporte</t>
  </si>
  <si>
    <t>Equipo de defensa y de seguridad</t>
  </si>
  <si>
    <t>TOTAL DE  SEGURIDAD PUBLICA</t>
  </si>
  <si>
    <t>EVENTOS ESPECIALES</t>
  </si>
  <si>
    <t>31111-A569</t>
  </si>
  <si>
    <t>E0013</t>
  </si>
  <si>
    <t>Ref y Acces menores otros bienes muebles</t>
  </si>
  <si>
    <t>Muebles excepto de oficina y estantería</t>
  </si>
  <si>
    <t>Equipo de audio y de video</t>
  </si>
  <si>
    <t>Herramientas y maquinas -herramienta</t>
  </si>
  <si>
    <t>Productos de cuero piel plástico y hule</t>
  </si>
  <si>
    <t>TOTAL DE  EVENTOS ESPECIALES</t>
  </si>
  <si>
    <t>COMUNICACIÓN SOCIAL</t>
  </si>
  <si>
    <t>31111-A580</t>
  </si>
  <si>
    <t>E0005</t>
  </si>
  <si>
    <t>1.8.3</t>
  </si>
  <si>
    <t>Servicio de creación y difusión contenido exclusiv</t>
  </si>
  <si>
    <t>Medios magnéticos y ópticos</t>
  </si>
  <si>
    <t>Software</t>
  </si>
  <si>
    <t>TOTAL DE  COMUNICACIÓN SOCIAL</t>
  </si>
  <si>
    <t>FISCALIZACIÓN</t>
  </si>
  <si>
    <t>31111-A581</t>
  </si>
  <si>
    <t>E0009</t>
  </si>
  <si>
    <t>TOTAL DE FISCALIZACION</t>
  </si>
  <si>
    <t>MOVILIDAD</t>
  </si>
  <si>
    <t>31111-A582</t>
  </si>
  <si>
    <t>E0073</t>
  </si>
  <si>
    <t>Mat para el registro e identificación de bienes</t>
  </si>
  <si>
    <t>Otros equipos</t>
  </si>
  <si>
    <t>TOTAL DE  MOVILIDAD</t>
  </si>
  <si>
    <t>JURIDICO</t>
  </si>
  <si>
    <t>31111-A583</t>
  </si>
  <si>
    <t>E0014</t>
  </si>
  <si>
    <t>Sentencias y resoluciones judiciales</t>
  </si>
  <si>
    <t>TOTAL DE  JURIDICO</t>
  </si>
  <si>
    <t>TESORERIA</t>
  </si>
  <si>
    <t>31111-C513</t>
  </si>
  <si>
    <t>E0019</t>
  </si>
  <si>
    <t>1.5.2</t>
  </si>
  <si>
    <t>Edificios e instalaciones</t>
  </si>
  <si>
    <t>Erogaciones complementarias</t>
  </si>
  <si>
    <t>Servicio de energía eléctrica</t>
  </si>
  <si>
    <t>Alumbrado público</t>
  </si>
  <si>
    <t>Servicio telefonía celular</t>
  </si>
  <si>
    <t>Arrendam de Mobil y Eq de administración</t>
  </si>
  <si>
    <t>Arrendamiento de equipo y bienes informáticos</t>
  </si>
  <si>
    <t>Penas multas accesorios y actualizaciones</t>
  </si>
  <si>
    <t>Mobiliario y equipo para comercio y servicios</t>
  </si>
  <si>
    <t>Honorarios especiales</t>
  </si>
  <si>
    <t>Servicio de agua</t>
  </si>
  <si>
    <t>Amortizacion Deuda 2017</t>
  </si>
  <si>
    <t>Amortizacion Obras con Sentido Social</t>
  </si>
  <si>
    <t>Intereses de la deuda con Gobierno del Estado</t>
  </si>
  <si>
    <t>Intereses de la deuda Obras con Sentido Social</t>
  </si>
  <si>
    <t>TOTAL DE  TESORERIA</t>
  </si>
  <si>
    <t>CONTRALORIA</t>
  </si>
  <si>
    <t>31111-C516</t>
  </si>
  <si>
    <t>E0021</t>
  </si>
  <si>
    <t>1.3.4</t>
  </si>
  <si>
    <t>TOTAL DE  CONTRALORIA</t>
  </si>
  <si>
    <t>DIRECCION GENERAL DE DESARROLLO SOCIAL</t>
  </si>
  <si>
    <t>31111-C519</t>
  </si>
  <si>
    <t>E0023</t>
  </si>
  <si>
    <t>2.2.2</t>
  </si>
  <si>
    <t>Otros productos</t>
  </si>
  <si>
    <t>Arrendamiento de maquinaria y equipo</t>
  </si>
  <si>
    <t>Adaptación de inmuebles</t>
  </si>
  <si>
    <t>Espectáculos culturales</t>
  </si>
  <si>
    <t>Servicios integrales de traslado y viáticos</t>
  </si>
  <si>
    <t>Transferencias para inversión pública</t>
  </si>
  <si>
    <t>Subsidios a la producción</t>
  </si>
  <si>
    <t>Ayudas sociales a personas</t>
  </si>
  <si>
    <t>TOTAL DIRECCION GENERAL DE DESARROLLO SOCIAL</t>
  </si>
  <si>
    <t>*</t>
  </si>
  <si>
    <t>DIRECCION GENERAL  DEL BIENESTAR Y DESARROLLO SOCIAL</t>
  </si>
  <si>
    <t>31111-C520</t>
  </si>
  <si>
    <t>E0076</t>
  </si>
  <si>
    <t>Servicio de gas</t>
  </si>
  <si>
    <t>Arrendamiento de activos intangibles</t>
  </si>
  <si>
    <t>Instal Rep y mantto de Mobil y Eq Educativo</t>
  </si>
  <si>
    <t>Exposiciones</t>
  </si>
  <si>
    <t>Premios recompensas pensiones de gracia y pensió</t>
  </si>
  <si>
    <t>Premios estímulos recompensas y seguros a deport</t>
  </si>
  <si>
    <t>S0037</t>
  </si>
  <si>
    <t>2.2.5</t>
  </si>
  <si>
    <t>TOTAL DE BIENESTAR Y DESARROLLO SOCIAL</t>
  </si>
  <si>
    <t>CENTRO CIVICO</t>
  </si>
  <si>
    <t>31111-C524</t>
  </si>
  <si>
    <t>E0025</t>
  </si>
  <si>
    <t>TOTAL DE CENTRO CIVICO</t>
  </si>
  <si>
    <t>PREDIAL</t>
  </si>
  <si>
    <t>31111-C526</t>
  </si>
  <si>
    <t>E0026</t>
  </si>
  <si>
    <t>TOTAL DE  PREDIAL</t>
  </si>
  <si>
    <t>RECURSOS MATERIALES</t>
  </si>
  <si>
    <t>31111-C527</t>
  </si>
  <si>
    <t>E0027</t>
  </si>
  <si>
    <t>3.1.1</t>
  </si>
  <si>
    <t>Ref y Acces menores de maquinaria y otros Equip</t>
  </si>
  <si>
    <t>Otro mobiliario y equipo educacional y recreativo</t>
  </si>
  <si>
    <t>TOTAL DE  RECURSOS MATERIALES</t>
  </si>
  <si>
    <t>ALMACEN</t>
  </si>
  <si>
    <t>31111-C528</t>
  </si>
  <si>
    <t>E0028</t>
  </si>
  <si>
    <t>TOTAL DE  ALMACEN</t>
  </si>
  <si>
    <t>OBRA PUBLICA</t>
  </si>
  <si>
    <t>31111-C542</t>
  </si>
  <si>
    <t>E0032</t>
  </si>
  <si>
    <t>2.2.1</t>
  </si>
  <si>
    <t>Maquinaria y equipo de construccion</t>
  </si>
  <si>
    <t>Aparatos eléctricos de uso doméstico</t>
  </si>
  <si>
    <t>Licencias informaticas e intelectuales</t>
  </si>
  <si>
    <t>División de terrenos y Constr de obras de urbaniz</t>
  </si>
  <si>
    <t>K0502.0009</t>
  </si>
  <si>
    <t>K0504.0024</t>
  </si>
  <si>
    <t>K0502.0001</t>
  </si>
  <si>
    <t>K0504.0026</t>
  </si>
  <si>
    <t>2.2.7</t>
  </si>
  <si>
    <t>Edificación no habitacional</t>
  </si>
  <si>
    <t>K0503.0015</t>
  </si>
  <si>
    <t>K0503.0016</t>
  </si>
  <si>
    <t>K0503.0017</t>
  </si>
  <si>
    <t>K0503.0018</t>
  </si>
  <si>
    <t>K0503.0019</t>
  </si>
  <si>
    <t>K0504.0005</t>
  </si>
  <si>
    <t>2.2.3</t>
  </si>
  <si>
    <t>K0504.0006</t>
  </si>
  <si>
    <t>K0504.0007</t>
  </si>
  <si>
    <t>K0504.0013</t>
  </si>
  <si>
    <t>K0504.0014</t>
  </si>
  <si>
    <t>K0504.0015</t>
  </si>
  <si>
    <t>2.1.4</t>
  </si>
  <si>
    <t>Otras construcc de ingeniería civil u obra pesada</t>
  </si>
  <si>
    <t>K0504.0021</t>
  </si>
  <si>
    <t>K0504.0018</t>
  </si>
  <si>
    <t>2.1.3</t>
  </si>
  <si>
    <t>K0504.0019</t>
  </si>
  <si>
    <t>K0504.0020</t>
  </si>
  <si>
    <t>K0501.0002</t>
  </si>
  <si>
    <t>Edificación habitacional</t>
  </si>
  <si>
    <t>K0502.0002</t>
  </si>
  <si>
    <t>K0502.0003</t>
  </si>
  <si>
    <t>K0502.0004</t>
  </si>
  <si>
    <t>K0502.0005</t>
  </si>
  <si>
    <t>K0502.0006</t>
  </si>
  <si>
    <t>K0502.0007</t>
  </si>
  <si>
    <t>K0502.0008</t>
  </si>
  <si>
    <t>K0503.0001</t>
  </si>
  <si>
    <t>K0503.0002</t>
  </si>
  <si>
    <t>K0503.0003</t>
  </si>
  <si>
    <t>K0503.0004</t>
  </si>
  <si>
    <t>K0503.0013</t>
  </si>
  <si>
    <t>K0503.0014</t>
  </si>
  <si>
    <t>K0504.0001</t>
  </si>
  <si>
    <t>K0504.0004</t>
  </si>
  <si>
    <t>K0504.0010</t>
  </si>
  <si>
    <t>K0504.0011</t>
  </si>
  <si>
    <t>K0504.0012</t>
  </si>
  <si>
    <t>K0505.0001</t>
  </si>
  <si>
    <t>2.2.4</t>
  </si>
  <si>
    <t>K0505.0002</t>
  </si>
  <si>
    <t>K0505.0003</t>
  </si>
  <si>
    <t>K0505.0004</t>
  </si>
  <si>
    <t>K0505.0005</t>
  </si>
  <si>
    <t>K0505.0006</t>
  </si>
  <si>
    <t>K0502.0010</t>
  </si>
  <si>
    <t>K0502.0011</t>
  </si>
  <si>
    <t>K0502.0012</t>
  </si>
  <si>
    <t>K0502.0013</t>
  </si>
  <si>
    <t>K0504.0016</t>
  </si>
  <si>
    <t>K0504.0017</t>
  </si>
  <si>
    <t>K0504.0022</t>
  </si>
  <si>
    <t>K0504.0023</t>
  </si>
  <si>
    <t>K0504.0025</t>
  </si>
  <si>
    <t>K0505.0007</t>
  </si>
  <si>
    <t>K0505.0008</t>
  </si>
  <si>
    <t>K0505.0009</t>
  </si>
  <si>
    <t>K0505.0010</t>
  </si>
  <si>
    <t>K0505.0011</t>
  </si>
  <si>
    <t>K0505.0012</t>
  </si>
  <si>
    <t>K0505.0013</t>
  </si>
  <si>
    <t>K0505.0014</t>
  </si>
  <si>
    <t>K0505.0015</t>
  </si>
  <si>
    <t>K0505.0016</t>
  </si>
  <si>
    <t>K0505.0017</t>
  </si>
  <si>
    <t>K0505.0018</t>
  </si>
  <si>
    <t>K0505.0019</t>
  </si>
  <si>
    <t>K0504.0002</t>
  </si>
  <si>
    <t>TOTAL DE  OBRA PUBLICA</t>
  </si>
  <si>
    <t>MANTENIMIENTO GENERAL</t>
  </si>
  <si>
    <t>31111-C544</t>
  </si>
  <si>
    <t>E0034</t>
  </si>
  <si>
    <t>TOTAL DE  MANTENIMIENTO GENERAL</t>
  </si>
  <si>
    <t>DIRECCION DE EDUCACION</t>
  </si>
  <si>
    <t>31111-C552</t>
  </si>
  <si>
    <t>E0036</t>
  </si>
  <si>
    <t>2.5.6</t>
  </si>
  <si>
    <t>TOTAL DIRECCION DE EDUCACION</t>
  </si>
  <si>
    <t>COMUDE</t>
  </si>
  <si>
    <t>31111-C553</t>
  </si>
  <si>
    <t>E0037</t>
  </si>
  <si>
    <t>2.4.1</t>
  </si>
  <si>
    <t>Fertilizantes y abonos</t>
  </si>
  <si>
    <t>TOTAL DE  COMUDE</t>
  </si>
  <si>
    <t>TURISMO</t>
  </si>
  <si>
    <t>31111-C554</t>
  </si>
  <si>
    <t>E0038</t>
  </si>
  <si>
    <t>3.7.1</t>
  </si>
  <si>
    <t>Servicio telegráfico</t>
  </si>
  <si>
    <t>Serv de la industria fílmica sonido y del video</t>
  </si>
  <si>
    <t>TOTAL DE  TURISMO</t>
  </si>
  <si>
    <t>EDUCACION Y BIBLIOTECAS</t>
  </si>
  <si>
    <t>31111-C555</t>
  </si>
  <si>
    <t>E0077</t>
  </si>
  <si>
    <t>TOTAL DE  EDUCACION Y BIBLIOTECAS</t>
  </si>
  <si>
    <t>RASTRO</t>
  </si>
  <si>
    <t>31111-C565</t>
  </si>
  <si>
    <t>E0043</t>
  </si>
  <si>
    <t>3.2.1</t>
  </si>
  <si>
    <t>Combus Lub y aditp maq eq Prod y serv Admin</t>
  </si>
  <si>
    <t>Servicios de investigación científica</t>
  </si>
  <si>
    <t>Equipo para uso médico dental y para laboratorio</t>
  </si>
  <si>
    <t>Instrumentos médicos</t>
  </si>
  <si>
    <t>Instrumentos de laboratorio</t>
  </si>
  <si>
    <t>Carrocerías y remolques</t>
  </si>
  <si>
    <t>Maquinaria y equipo industrial</t>
  </si>
  <si>
    <t>TOTAL DE  RASTRO</t>
  </si>
  <si>
    <t>TALLER MUNICIPAL</t>
  </si>
  <si>
    <t>31111-C568</t>
  </si>
  <si>
    <t>E0046</t>
  </si>
  <si>
    <t>TOTAL DE  TALLER MUNICIPAL</t>
  </si>
  <si>
    <t>ECOPARQUE</t>
  </si>
  <si>
    <t>31111-C572</t>
  </si>
  <si>
    <t>E0048</t>
  </si>
  <si>
    <t>TOTAL DE ECOPARQUE</t>
  </si>
  <si>
    <t>SERVICIOS MUNICIPALES</t>
  </si>
  <si>
    <t>31111-C574</t>
  </si>
  <si>
    <t>E0050</t>
  </si>
  <si>
    <t>2.2.6</t>
  </si>
  <si>
    <t>Productos alimenticios para animales</t>
  </si>
  <si>
    <t>Antigüedad</t>
  </si>
  <si>
    <t>Becas personal sindicalizado</t>
  </si>
  <si>
    <t>TOTAL DE  SERVICIO MUNICIPAL</t>
  </si>
  <si>
    <t>OFICIALIA MAYOR</t>
  </si>
  <si>
    <t>31111-C579</t>
  </si>
  <si>
    <t>E0052</t>
  </si>
  <si>
    <t>TOTAL DE OFICIALIA MAYOR</t>
  </si>
  <si>
    <t>DIRECCION GENERAL DE RECURSOS HUMANOS</t>
  </si>
  <si>
    <t>31111-C584</t>
  </si>
  <si>
    <t>E0020</t>
  </si>
  <si>
    <t>3.1.2</t>
  </si>
  <si>
    <t>Servicios de auditoría</t>
  </si>
  <si>
    <t>Otros servicios relacionados</t>
  </si>
  <si>
    <t>Proporcional Vacaciones</t>
  </si>
  <si>
    <t>Honorarios asimilados</t>
  </si>
  <si>
    <t>Liquid por indem y sueldos y salarios caídos</t>
  </si>
  <si>
    <t>Prestaciones CCT</t>
  </si>
  <si>
    <t>Canasta basica para turno nocturno</t>
  </si>
  <si>
    <t>Provisiones de caracter laboral</t>
  </si>
  <si>
    <t>Provisiones de caracter de seguridad social</t>
  </si>
  <si>
    <t>TOTAL DIRECCION GENERAL DE RECURSOS HUMANOS</t>
  </si>
  <si>
    <t>DIRECCION GENERAL TECNOLOGIA DE LA INFORMACION</t>
  </si>
  <si>
    <t>31111-C585</t>
  </si>
  <si>
    <t>E0022</t>
  </si>
  <si>
    <t>Servicios de acceso de internet</t>
  </si>
  <si>
    <t>Serv de procesos técnica y en tecn de la Info</t>
  </si>
  <si>
    <t>Eq de generación y distrib de energía eléctrica</t>
  </si>
  <si>
    <t>TOTAL DIRECCION GENERAL TECNOLOGIA DE LA INFORMACION</t>
  </si>
  <si>
    <t>DESARROLLO ECONOMICO</t>
  </si>
  <si>
    <t>31111-C586</t>
  </si>
  <si>
    <t>E0024</t>
  </si>
  <si>
    <t>S0023</t>
  </si>
  <si>
    <t>Serv de creatividad preproducción y producción d</t>
  </si>
  <si>
    <t>S0038</t>
  </si>
  <si>
    <t>S0039</t>
  </si>
  <si>
    <t>S0040</t>
  </si>
  <si>
    <t>S0041</t>
  </si>
  <si>
    <t>Subsidios para inversión</t>
  </si>
  <si>
    <t>TOTAL DE  DESARROLLO ECOMICO</t>
  </si>
  <si>
    <t>DIRECCION GENERAL DE RECURSOS MATERIALES</t>
  </si>
  <si>
    <t>31111-C587</t>
  </si>
  <si>
    <t>TOTAL DIRECCION GENERAL DE RECURSOS MATERIALES</t>
  </si>
  <si>
    <t>CATASTRO</t>
  </si>
  <si>
    <t>31111-C588</t>
  </si>
  <si>
    <t>E0029</t>
  </si>
  <si>
    <t>1.8.1</t>
  </si>
  <si>
    <t>TOTAL DE  CATASTRO</t>
  </si>
  <si>
    <t>DIRECCION GENERAL DE ORDENAMIENTO</t>
  </si>
  <si>
    <t>31111-C589</t>
  </si>
  <si>
    <t>E0031</t>
  </si>
  <si>
    <t>TOTAL DIRECCION GENERAL DE ORDENAMIENTO</t>
  </si>
  <si>
    <t>DIRECCION GENERAL DE MEDIO AMBIENTE</t>
  </si>
  <si>
    <t>31111-C590</t>
  </si>
  <si>
    <t>E0033</t>
  </si>
  <si>
    <t>2.1.5</t>
  </si>
  <si>
    <t>Productos químicos farmacéuticos y de laboratorio</t>
  </si>
  <si>
    <t>Ref y Acces menores de Eq de defensa y Seg</t>
  </si>
  <si>
    <t>TOTAL DIRECCION GENERAL DE MEDIO AMBIENTE</t>
  </si>
  <si>
    <t>DIRECCION GENERAL DE CULTURA</t>
  </si>
  <si>
    <t>31111-C591</t>
  </si>
  <si>
    <t>E0035</t>
  </si>
  <si>
    <t>2.4.2</t>
  </si>
  <si>
    <t>TOTAL DIRECCION GENERAL DE CULTURA</t>
  </si>
  <si>
    <t>CONTROL VEHICULAR</t>
  </si>
  <si>
    <t>31111-C592</t>
  </si>
  <si>
    <t>E0039</t>
  </si>
  <si>
    <t>TOTAL DE  CONTROL VEHICULAR</t>
  </si>
  <si>
    <t>LIMPIA</t>
  </si>
  <si>
    <t>31111-C593</t>
  </si>
  <si>
    <t>E0040</t>
  </si>
  <si>
    <t>Estudios e Investigaciones</t>
  </si>
  <si>
    <t>TOTAL DE  LIMPIA</t>
  </si>
  <si>
    <t>PARQUES Y JARDINES</t>
  </si>
  <si>
    <t>31111-C594</t>
  </si>
  <si>
    <t>E0041</t>
  </si>
  <si>
    <t>TOTAL DE  PARQUE Y JARDINES</t>
  </si>
  <si>
    <t>MERCADO TOMASA ESTEVES</t>
  </si>
  <si>
    <t>31111-C595</t>
  </si>
  <si>
    <t>E0042</t>
  </si>
  <si>
    <t>TOTAL DE  MERCADO TOMASA ESTEVES</t>
  </si>
  <si>
    <t>ALUMBRADO PUBLICO</t>
  </si>
  <si>
    <t>31111-C596</t>
  </si>
  <si>
    <t>E0045</t>
  </si>
  <si>
    <t>TOTAL DE  ALUMBRADO PUBLICO</t>
  </si>
  <si>
    <t>MERCADO BARAHONA</t>
  </si>
  <si>
    <t>31111-C597</t>
  </si>
  <si>
    <t>E0047</t>
  </si>
  <si>
    <t>TOTAL DE  MERCADO BARAHONA</t>
  </si>
  <si>
    <t>PANTEONES</t>
  </si>
  <si>
    <t>31111-C598</t>
  </si>
  <si>
    <t>E0049</t>
  </si>
  <si>
    <t>Combus Lub aditivos carbon y sus derivados</t>
  </si>
  <si>
    <t>TOTAL DE PANTEONES</t>
  </si>
  <si>
    <t>DIRECCION DESARROLLO INSTITUCIONAL</t>
  </si>
  <si>
    <t>31111-C599</t>
  </si>
  <si>
    <t>TOTAL DIRECCION DESARROLLO INSTITUCIONAL</t>
  </si>
  <si>
    <t>RECURSOS HUMANOS</t>
  </si>
  <si>
    <t>31111-C601</t>
  </si>
  <si>
    <t>E0080</t>
  </si>
  <si>
    <t>TOTAL DE  RECURSOS HUMANOS</t>
  </si>
  <si>
    <t>TECNOLOGIA DE LA INFORMACION</t>
  </si>
  <si>
    <t>31111-C602</t>
  </si>
  <si>
    <t>E0081</t>
  </si>
  <si>
    <t>TOTAL DE  INFORMATICA</t>
  </si>
  <si>
    <t>DIRECCION GENERAL ORDENAMIENTO TERRITORIAL Y MEDIO AMBIENTE</t>
  </si>
  <si>
    <t>31111-C603</t>
  </si>
  <si>
    <t>E0078</t>
  </si>
  <si>
    <t>TOTAL DE  DIRECCION GENERAL DE ORDENAMIENTO TERRITORIAL Y MEDIO AMBIENTE</t>
  </si>
  <si>
    <t>MEDIO AMBIENTE</t>
  </si>
  <si>
    <t>31111-C604</t>
  </si>
  <si>
    <t>E0079</t>
  </si>
  <si>
    <t>TOTAL DE  MEDIO AMBIENTE</t>
  </si>
  <si>
    <t>TOTAL</t>
  </si>
  <si>
    <t>Combus p Serv pub</t>
  </si>
  <si>
    <t xml:space="preserve"> Mat acc y sum Méd</t>
  </si>
  <si>
    <t xml:space="preserve"> Prod Alim Animales</t>
  </si>
  <si>
    <t>Impresiones docofic</t>
  </si>
  <si>
    <t>K0502.0016</t>
  </si>
  <si>
    <t>K0503.0020</t>
  </si>
  <si>
    <t>K0502.0015</t>
  </si>
  <si>
    <t>K0502.0017</t>
  </si>
  <si>
    <t>K0502.0014</t>
  </si>
  <si>
    <t>K0502.0021</t>
  </si>
  <si>
    <t>K0502.0022</t>
  </si>
  <si>
    <t>K0503.0022</t>
  </si>
  <si>
    <t>K0503.0023</t>
  </si>
  <si>
    <t>K0503.0024</t>
  </si>
  <si>
    <t>K0501.0003</t>
  </si>
  <si>
    <t>K0501.0004</t>
  </si>
  <si>
    <t>K0501.0005</t>
  </si>
  <si>
    <t>K0501.0006</t>
  </si>
  <si>
    <t>Equipos Men Tec Inf</t>
  </si>
  <si>
    <t>Prod Alimen instal</t>
  </si>
  <si>
    <t>Otros mobiliarios</t>
  </si>
  <si>
    <t>PRESUPUESTO DE INGRESO POR FUENTE DE FINANCIAMIENTO EJERCICIO 2022</t>
  </si>
  <si>
    <t>1RA MODIFICACION PRESUPUESTAL POR FUENTE DE FINANCIAMIENTO</t>
  </si>
  <si>
    <t>2DA MODIFICACION PRESUPUESTAL POR FUENTE DE FINANCIAMIENTO</t>
  </si>
  <si>
    <t>3RA MODIFICACION PRESUPUESTAL POR FUENTE DE FINANCIAMIENTO</t>
  </si>
  <si>
    <t>4TA MODIFICACION PRESUPUESTAL POR FUENTE DE FINANCIAMIENTO</t>
  </si>
  <si>
    <t>5TA MODIFICACIÓN PRESUPUESTAL POR FUENTE DE FINANCIAMIENTO</t>
  </si>
  <si>
    <t>6TA MODIFICACIÓN PRESUPUESTAL POR FUENTE DE FINANCIAMIENTO</t>
  </si>
  <si>
    <t>7MA MODIFICACIÓN PRESUPUESTAL POR FUENTE DE FINANCIAMIENTO</t>
  </si>
  <si>
    <t>8VA MODIFICACIÓN PRESUPUESTAL POR FUENTE DE FINANCIAMIENTO</t>
  </si>
  <si>
    <t>9NA MODIFICACIÓN PRESUPUESTAL POR FUENTE DE FINANCIAMIENTO</t>
  </si>
  <si>
    <t>10MA MODIFICACIÓN PRESUPUESTAL POR FUENTE DE FINANCIAMIENTO</t>
  </si>
  <si>
    <t>CONCEPTO</t>
  </si>
  <si>
    <t>IMPORTE</t>
  </si>
  <si>
    <t>CODIGO</t>
  </si>
  <si>
    <t>1RA MOD 2022</t>
  </si>
  <si>
    <t>2DA MOD 2022</t>
  </si>
  <si>
    <t>3RA MOD 2022</t>
  </si>
  <si>
    <t>4TA MOD 2022</t>
  </si>
  <si>
    <t>CÓDIGO</t>
  </si>
  <si>
    <t>5TA MOD 2022</t>
  </si>
  <si>
    <t>6TA MOD 2022</t>
  </si>
  <si>
    <t>7MA MOD 2022</t>
  </si>
  <si>
    <t>8VA MOD 2022</t>
  </si>
  <si>
    <t>9NA MOD 2022</t>
  </si>
  <si>
    <t>10MA MOD 2022</t>
  </si>
  <si>
    <t>RECURSO FISCAL 2022</t>
  </si>
  <si>
    <t xml:space="preserve"> RECURSO FISCAL 2021</t>
  </si>
  <si>
    <t>PARTICIPACIONES 2022</t>
  </si>
  <si>
    <t xml:space="preserve"> Recursos Fiscales 2022</t>
  </si>
  <si>
    <t>FAISM 2022</t>
  </si>
  <si>
    <t xml:space="preserve"> PARTICIPACIONES 2020</t>
  </si>
  <si>
    <t>FORTAMUN 2022</t>
  </si>
  <si>
    <t xml:space="preserve"> PARTICIPACIONES 2021</t>
  </si>
  <si>
    <t>TOTAL DE INGRESOS</t>
  </si>
  <si>
    <t xml:space="preserve"> Partic Federales 22</t>
  </si>
  <si>
    <t xml:space="preserve"> Conv Estatal LD 22</t>
  </si>
  <si>
    <t xml:space="preserve"> Conv Beneficiario 22</t>
  </si>
  <si>
    <t xml:space="preserve"> Conv Paramunicipa 22</t>
  </si>
  <si>
    <t xml:space="preserve"> FAISM 2021</t>
  </si>
  <si>
    <t xml:space="preserve"> FAISM 2022</t>
  </si>
  <si>
    <t xml:space="preserve"> FORTAMUN 2022</t>
  </si>
  <si>
    <t xml:space="preserve"> Conv Estatal Etiq 21</t>
  </si>
  <si>
    <t xml:space="preserve"> Conv Est Etq 2022</t>
  </si>
  <si>
    <t xml:space="preserve"> CONVENIO MACRO GEG 2021</t>
  </si>
  <si>
    <t xml:space="preserve"> Conv Est Etiq FISE21</t>
  </si>
  <si>
    <t xml:space="preserve"> Conv Est Etiq FISE22</t>
  </si>
  <si>
    <t xml:space="preserve"> Otras Trans Fed Etiq 2022</t>
  </si>
  <si>
    <t xml:space="preserve">TOTAL DE INGRESOS </t>
  </si>
  <si>
    <t>PRESUPUESTO AL RUBRO DE INGRESO EJERCICIO FISCAL 2022</t>
  </si>
  <si>
    <t>1RA MODIFICACION PRESUPUESTAL POR CLASIFICADOR DEL RUBRO DE INGRESOS</t>
  </si>
  <si>
    <t>2DA MODIFICACION PRESUPUESTAL POR CLASIFICADOR DEL RUBRO DE INGRESOS</t>
  </si>
  <si>
    <t>3RA MODIFICACION PRESUPUESTAL POR CLASIFICADOR DEL RUBRO DE INGRESOS</t>
  </si>
  <si>
    <t>4TA MODIFICACION PRESUPUESTAL POR CLASIFICADOR DEL RUBRO DE INGRESOS</t>
  </si>
  <si>
    <t>5TA MODIFICACIÓN PRESUPUESTAL POR CLASIFICADOR DEL RUBRO DE INGRESOS</t>
  </si>
  <si>
    <t>6TA MODIFICACIÓN PRESUPUESTAL POR CLASIFICADOR DEL RUBRO DE INGRESOS</t>
  </si>
  <si>
    <t>7MA MODIFICACIÓN PRESUPUESTAL POR CLASIFICADOR DEL RUBRO DE INGRESOS</t>
  </si>
  <si>
    <t>8VA MODIFICACIÓN PRESUPUESTAL POR CLASIFICADOR DEL RUBRO DE INGRESOS</t>
  </si>
  <si>
    <t>9NA MODIFICACIÓN PRESUPUESTAL POR CLASIFICADOR DEL RUBRO DE INGRESOS</t>
  </si>
  <si>
    <t>10MA MODIFICACIÓN PRESUPUESTAL POR CLASIFICADOR DEL RUBRO DE INGRESOS</t>
  </si>
  <si>
    <t>IMPUESTO SOBRE JUEGOS Y APUESTAS PERMITIDAS</t>
  </si>
  <si>
    <t xml:space="preserve"> Impuesto  juego-apue</t>
  </si>
  <si>
    <t xml:space="preserve">  Impuesto  juego-apue</t>
  </si>
  <si>
    <t>Impuesto  juego-apue</t>
  </si>
  <si>
    <t>IMPUESTO SOBRE DIVERSIONES Y ESPECTÁCULOS PÚBLICOS</t>
  </si>
  <si>
    <t xml:space="preserve"> Impuesto diversiones</t>
  </si>
  <si>
    <t xml:space="preserve">  Impuesto diversiones</t>
  </si>
  <si>
    <t>Impuesto diversiones</t>
  </si>
  <si>
    <t>IMPUESTO PREDIAL</t>
  </si>
  <si>
    <t xml:space="preserve"> Impuesto predial</t>
  </si>
  <si>
    <t xml:space="preserve">  Impuesto predial</t>
  </si>
  <si>
    <t>Impuesto predial</t>
  </si>
  <si>
    <t>IMPUESTO SOBRE DIVISIÓN Y LOTIFICACIÓN DE INMUEBLES</t>
  </si>
  <si>
    <t xml:space="preserve"> Predial por clasificar</t>
  </si>
  <si>
    <t xml:space="preserve">  Predial por clasificar</t>
  </si>
  <si>
    <t>Predial por clasificar</t>
  </si>
  <si>
    <t xml:space="preserve"> Impuestos division</t>
  </si>
  <si>
    <t xml:space="preserve">  Impuestos division</t>
  </si>
  <si>
    <t>Impuestos division</t>
  </si>
  <si>
    <t>EXPLOTACIÓN DE MÁRMOLES,CANTERAS,PIZARRAS,BASALTOS,CAL,ENTRE OTRAS</t>
  </si>
  <si>
    <t xml:space="preserve"> Explot. De mármoles</t>
  </si>
  <si>
    <t xml:space="preserve">  Explot. De mármoles</t>
  </si>
  <si>
    <t>Explot. De mármoles</t>
  </si>
  <si>
    <t>IMPUESTO SOBRE ADQUISICIÓN DE BIENES INMUEBLES</t>
  </si>
  <si>
    <t xml:space="preserve"> Impuesto adquisición</t>
  </si>
  <si>
    <t xml:space="preserve">  Impuesto adquisición</t>
  </si>
  <si>
    <t>Impuesto adquisición</t>
  </si>
  <si>
    <t>IMPUESTO DE FRACCIONAMIENTOS</t>
  </si>
  <si>
    <t xml:space="preserve"> Impuesto fraccionam</t>
  </si>
  <si>
    <t xml:space="preserve">  Impuesto fraccionam</t>
  </si>
  <si>
    <t>Impuesto fraccionam</t>
  </si>
  <si>
    <t>RECARGOS</t>
  </si>
  <si>
    <t xml:space="preserve"> Recargos (impuestos)</t>
  </si>
  <si>
    <t xml:space="preserve">  Recargos (impuestos)</t>
  </si>
  <si>
    <t>Recargos (impuestos)</t>
  </si>
  <si>
    <t>MULTAS</t>
  </si>
  <si>
    <t xml:space="preserve"> Multas (impuestos)</t>
  </si>
  <si>
    <t xml:space="preserve">  Multas (impuestos)</t>
  </si>
  <si>
    <t>Multas (impuestos)</t>
  </si>
  <si>
    <t>GASTOS DE EJECUCION</t>
  </si>
  <si>
    <t xml:space="preserve"> Gtos de ejec (imptos</t>
  </si>
  <si>
    <t xml:space="preserve">  Gtos de ejec (imptos</t>
  </si>
  <si>
    <t>Gtos de ejec (imptos</t>
  </si>
  <si>
    <t>OCUPACION,USO Y APROVECHAMIENTO DE LOS BIENES DE DOMINIO PÚBLICO DEL MUNICIPIO</t>
  </si>
  <si>
    <t xml:space="preserve"> Ocup.uso y aprov bie</t>
  </si>
  <si>
    <t xml:space="preserve">  Ocup.uso y aprov bie</t>
  </si>
  <si>
    <t>Ocup.uso y aprov bie</t>
  </si>
  <si>
    <t>EXPLOTACIÓN USO DE BIENES MUEBLES O INMUEBLES PROPIEDAD DEL MUNICIPIO</t>
  </si>
  <si>
    <t xml:space="preserve"> Explot.Uso bienes mu</t>
  </si>
  <si>
    <t xml:space="preserve">  Explot.Uso bienes mu</t>
  </si>
  <si>
    <t>Explot.Uso bienes mu</t>
  </si>
  <si>
    <t>POR SERVICIO DE LIMPIA</t>
  </si>
  <si>
    <t xml:space="preserve"> Por servicio limpia</t>
  </si>
  <si>
    <t xml:space="preserve">  Por servicio limpia</t>
  </si>
  <si>
    <t>Por servicio limpia</t>
  </si>
  <si>
    <t>POR SERVICIO DE PANTEONES</t>
  </si>
  <si>
    <t xml:space="preserve"> Por servicio de panteones</t>
  </si>
  <si>
    <t xml:space="preserve">  Por servicio de panteones</t>
  </si>
  <si>
    <t>Por servicio de panteones</t>
  </si>
  <si>
    <t>POR SERVICIO DE RASTRO</t>
  </si>
  <si>
    <t xml:space="preserve"> Por servicio de rastro</t>
  </si>
  <si>
    <t xml:space="preserve">  Por servicio de rastro</t>
  </si>
  <si>
    <t>Por servicio de rastro</t>
  </si>
  <si>
    <t>POR SERVICIO DE SEGURIDAD PÚBLICA</t>
  </si>
  <si>
    <t xml:space="preserve"> Por serv de Seg Pub</t>
  </si>
  <si>
    <t xml:space="preserve">  Por serv de Seg Pub</t>
  </si>
  <si>
    <t>Por serv de Seg Pub</t>
  </si>
  <si>
    <t>POR SERVICIO DE TRANSPORTE PÚBLICO</t>
  </si>
  <si>
    <t xml:space="preserve"> Por serv transp pub</t>
  </si>
  <si>
    <t xml:space="preserve">  Por serv transp pub</t>
  </si>
  <si>
    <t>Por serv transp pub</t>
  </si>
  <si>
    <t>POR SERVICIO DE TRÁNSITO Y VIALIDAD</t>
  </si>
  <si>
    <t xml:space="preserve"> Por serv trans, vial</t>
  </si>
  <si>
    <t xml:space="preserve">  Por serv trans, vial</t>
  </si>
  <si>
    <t>Por serv trans, vial</t>
  </si>
  <si>
    <t>POR SERVICIO DE ESTACIONAMIENTO</t>
  </si>
  <si>
    <t xml:space="preserve"> Por serv estacionam</t>
  </si>
  <si>
    <t xml:space="preserve">  Por serv estacionam</t>
  </si>
  <si>
    <t>Por serv estacionam</t>
  </si>
  <si>
    <t>POR SERVICIO DE PROTECCIÓN CIVIL</t>
  </si>
  <si>
    <t xml:space="preserve"> Por serv protección</t>
  </si>
  <si>
    <t xml:space="preserve">  Por serv protección</t>
  </si>
  <si>
    <t>Por serv protección</t>
  </si>
  <si>
    <t>POR SERVICIO DE OBRA PÚBLICA Y DESARROLLO URBANO</t>
  </si>
  <si>
    <t xml:space="preserve"> Por serv obra púb,de</t>
  </si>
  <si>
    <t xml:space="preserve">  Por serv obra púb,de</t>
  </si>
  <si>
    <t>Por serv obra púb,de</t>
  </si>
  <si>
    <t>POR SERVICIO CATASTRALES Y PRÁCTICAS DE AVALÚOS</t>
  </si>
  <si>
    <t xml:space="preserve"> Por serv catas,práct</t>
  </si>
  <si>
    <t xml:space="preserve">  Por serv catas,práct</t>
  </si>
  <si>
    <t>Por serv catas,práct</t>
  </si>
  <si>
    <t>POR SERVICIOS EN MATERIA DE FRACCIONAMIENTOS  CONDOMINIOS</t>
  </si>
  <si>
    <t xml:space="preserve"> Por serv mat fracc</t>
  </si>
  <si>
    <t xml:space="preserve">  Por serv mat fracc</t>
  </si>
  <si>
    <t>Por serv mat fracc</t>
  </si>
  <si>
    <t>POR LA EXPEDICIÓN DE LICENCIAS O PERMISOS PARA EL ESTABLECIMIENTO DE ANUNCIOS</t>
  </si>
  <si>
    <t xml:space="preserve"> Por la exp lic anunc</t>
  </si>
  <si>
    <t xml:space="preserve">  Por la exp lic anunc</t>
  </si>
  <si>
    <t>Por la exp lic anunc</t>
  </si>
  <si>
    <t>POR SERVICIOS EN MATERIA AMBIENTAL</t>
  </si>
  <si>
    <t xml:space="preserve"> Por servicios en mat</t>
  </si>
  <si>
    <t xml:space="preserve">  Por servicios en mat</t>
  </si>
  <si>
    <t>Por servicios en mat</t>
  </si>
  <si>
    <t>POR LA EXPEDICIÓN DE DOCUMENTOS,TALES COMO; CONSTANCIAS,CERTIFICADOS,CERTIDICACIONES,CARTAS ENTRE OTROS.</t>
  </si>
  <si>
    <t xml:space="preserve"> Por la exp de docume</t>
  </si>
  <si>
    <t xml:space="preserve">  Por la exp de docume</t>
  </si>
  <si>
    <t>Por la exp de docume</t>
  </si>
  <si>
    <t>POR SERVICIOS DE ALUMBRADO PÚBLICO</t>
  </si>
  <si>
    <t xml:space="preserve"> Por serv de alum púb</t>
  </si>
  <si>
    <t xml:space="preserve">  Por serv de alum púb</t>
  </si>
  <si>
    <t>Por serv de alum púb</t>
  </si>
  <si>
    <t>Por servicios de cultura (casas de cultura)</t>
  </si>
  <si>
    <t xml:space="preserve"> Por servicios de cultura</t>
  </si>
  <si>
    <t xml:space="preserve">  Por servicios de cultura</t>
  </si>
  <si>
    <t>Por servicios de cultura</t>
  </si>
  <si>
    <t xml:space="preserve"> CAPITALES Y VALORES</t>
  </si>
  <si>
    <t xml:space="preserve">  CAPITALES Y VALORES</t>
  </si>
  <si>
    <t>CAPITALES Y VALORES</t>
  </si>
  <si>
    <t>USO Y ARRENDAMIENTO DE BIENES MUEBLES E INMUEBLES PROPIEDAD DEL MUNICIPIO CON PARTICULARES</t>
  </si>
  <si>
    <t xml:space="preserve"> Uso y arrend bienes</t>
  </si>
  <si>
    <t xml:space="preserve">  Uso y arrend bienes</t>
  </si>
  <si>
    <t>Uso y arrend bienes</t>
  </si>
  <si>
    <t>FORMAS VALORADAS</t>
  </si>
  <si>
    <t xml:space="preserve"> Formas valoradas</t>
  </si>
  <si>
    <t xml:space="preserve">  Formas valoradas</t>
  </si>
  <si>
    <t>Formas valoradas</t>
  </si>
  <si>
    <t>POR SERVICIOS EN MATERIA DE ACCESO A LA INFORMACIÓN PÚBLICA</t>
  </si>
  <si>
    <t xml:space="preserve"> Por serv mat acc inf</t>
  </si>
  <si>
    <t xml:space="preserve">  Por serv mat acc inf</t>
  </si>
  <si>
    <t>Por serv mat acc inf</t>
  </si>
  <si>
    <t>ENAJENACIÓN DE BIENES INMUEBLES</t>
  </si>
  <si>
    <t xml:space="preserve"> Enaje bienes inmuebl</t>
  </si>
  <si>
    <t xml:space="preserve">  Enaje bienes inmuebl</t>
  </si>
  <si>
    <t>Enaje bienes inmuebl</t>
  </si>
  <si>
    <t xml:space="preserve"> Multas</t>
  </si>
  <si>
    <t xml:space="preserve">  Multas</t>
  </si>
  <si>
    <t>Multas</t>
  </si>
  <si>
    <t>OTROS APROVECHAMIENTOS</t>
  </si>
  <si>
    <t xml:space="preserve"> Otros aprovechamientos</t>
  </si>
  <si>
    <t xml:space="preserve">  Otros aprovechamientos</t>
  </si>
  <si>
    <t>Otros aprovechamientos</t>
  </si>
  <si>
    <t>FONDO GENERAL DE PARTICIPACIONES</t>
  </si>
  <si>
    <t xml:space="preserve"> Fondo general parti</t>
  </si>
  <si>
    <t xml:space="preserve">  Fondo general parti</t>
  </si>
  <si>
    <t>Fondo general parti</t>
  </si>
  <si>
    <t>FONDO DE FOMENTO MUNICIPAL</t>
  </si>
  <si>
    <t xml:space="preserve"> Fondo de fomento municipal</t>
  </si>
  <si>
    <t xml:space="preserve">  Fondo de fomento municipal</t>
  </si>
  <si>
    <t>Fondo de fomento municipal</t>
  </si>
  <si>
    <t>FONDO DE FISCALIZACIÓN Y RECAUDACIÓN</t>
  </si>
  <si>
    <t xml:space="preserve"> Fondo de fisca y rec</t>
  </si>
  <si>
    <t xml:space="preserve">  Fondo de fisca y rec</t>
  </si>
  <si>
    <t>Fondo de fisca y rec</t>
  </si>
  <si>
    <t>IMPUESTO ESPECIAL SOBRE PRODUCCIÓN Y SERVICIOS</t>
  </si>
  <si>
    <t xml:space="preserve"> Imp esp produ y serv</t>
  </si>
  <si>
    <t xml:space="preserve">  Imp esp produ y serv</t>
  </si>
  <si>
    <t>Imp esp produ y serv</t>
  </si>
  <si>
    <t xml:space="preserve"> Gasolinas y diesel</t>
  </si>
  <si>
    <t xml:space="preserve">  Gasolinas y diesel</t>
  </si>
  <si>
    <t>Gasolinas y diesel</t>
  </si>
  <si>
    <t>FONDO DEL IMPUESTO SOBRE LA RENTA</t>
  </si>
  <si>
    <t xml:space="preserve"> Fondo imp sobre rent</t>
  </si>
  <si>
    <t xml:space="preserve">  Fondo imp sobre rent</t>
  </si>
  <si>
    <t>Fondo imp sobre rent</t>
  </si>
  <si>
    <t>FONDO PARA LA INFRAESTRUCTURA SOCIAL MUNICIPAL (FAISM)</t>
  </si>
  <si>
    <t xml:space="preserve"> FAISM</t>
  </si>
  <si>
    <t xml:space="preserve">  FAISM</t>
  </si>
  <si>
    <t>FAISM</t>
  </si>
  <si>
    <t xml:space="preserve"> Intereses FAISM</t>
  </si>
  <si>
    <t xml:space="preserve">  Intereses FAISM</t>
  </si>
  <si>
    <t>Intereses FAISM</t>
  </si>
  <si>
    <t>FONDO DE APORTACIONES PARA EL FORTALECIMIENTOS DE LOS MUNICIPIOS (FORTAMUN)</t>
  </si>
  <si>
    <t xml:space="preserve"> FORTAMUN</t>
  </si>
  <si>
    <t xml:space="preserve">  FORTAMUN</t>
  </si>
  <si>
    <t>FORTAMUN</t>
  </si>
  <si>
    <t xml:space="preserve"> Intereses FORTAMUN</t>
  </si>
  <si>
    <t xml:space="preserve">  Intereses FORTAMUN</t>
  </si>
  <si>
    <t>Intereses FORTAMUN</t>
  </si>
  <si>
    <t>INTERESES FEDERALES</t>
  </si>
  <si>
    <t xml:space="preserve"> INTERESES FEDERALES</t>
  </si>
  <si>
    <t>CONVENIOS CON GOBIERNO DEL ESTADO</t>
  </si>
  <si>
    <t xml:space="preserve"> Conv con gob  Estado</t>
  </si>
  <si>
    <t xml:space="preserve">  Conv con gob  Estado</t>
  </si>
  <si>
    <t>Conv con gob  Estado</t>
  </si>
  <si>
    <t xml:space="preserve"> Convenios Federales</t>
  </si>
  <si>
    <t>Convenios Federales</t>
  </si>
  <si>
    <t xml:space="preserve"> INTERESES ESTATALES</t>
  </si>
  <si>
    <t xml:space="preserve">  INTERESES ESTATALES</t>
  </si>
  <si>
    <t>INTERESES ESTATALES</t>
  </si>
  <si>
    <t xml:space="preserve"> Conv Paramunicipales</t>
  </si>
  <si>
    <t>Conv Paramunicipales</t>
  </si>
  <si>
    <t xml:space="preserve"> Conv con Beneficiari</t>
  </si>
  <si>
    <t>Conv con Beneficiari</t>
  </si>
  <si>
    <t xml:space="preserve"> Tenencia o uso vehi</t>
  </si>
  <si>
    <t xml:space="preserve">  Tenencia o uso vehi</t>
  </si>
  <si>
    <t>Tenencia o uso vehi</t>
  </si>
  <si>
    <t>FONDO DE COMPENSACIÓN ISAN</t>
  </si>
  <si>
    <t xml:space="preserve"> Fondo de compensación ISAN</t>
  </si>
  <si>
    <t xml:space="preserve">  Fondo de compensación ISAN</t>
  </si>
  <si>
    <t>Fondo de compensación ISAN</t>
  </si>
  <si>
    <t xml:space="preserve"> Imp s/autom nuevos</t>
  </si>
  <si>
    <t xml:space="preserve">  Imp s/autom nuevos</t>
  </si>
  <si>
    <t>Imp s/autom nuevos</t>
  </si>
  <si>
    <t>ALCOHOLES</t>
  </si>
  <si>
    <t xml:space="preserve"> ISR x enajenac de BI</t>
  </si>
  <si>
    <t xml:space="preserve">  ISR x enajenac de BI</t>
  </si>
  <si>
    <t>ISR x enajenac de BI</t>
  </si>
  <si>
    <t xml:space="preserve"> Alcoholes</t>
  </si>
  <si>
    <t xml:space="preserve">  Alcoholes</t>
  </si>
  <si>
    <t>Alcoholes</t>
  </si>
  <si>
    <t xml:space="preserve"> APLI REM FI 2021</t>
  </si>
  <si>
    <t xml:space="preserve">  APLI REM FI 2021</t>
  </si>
  <si>
    <t>APLI REM FI 2021</t>
  </si>
  <si>
    <t xml:space="preserve"> APLI REM CONV EST 21</t>
  </si>
  <si>
    <t xml:space="preserve">  APLI REM CONV EST 21</t>
  </si>
  <si>
    <t>APLI REM CONV EST 21</t>
  </si>
  <si>
    <t xml:space="preserve"> APLI REM REC MPAL 21</t>
  </si>
  <si>
    <t xml:space="preserve">  APLI REM REC MPAL 21</t>
  </si>
  <si>
    <t>APLI REM REC MPAL 21</t>
  </si>
  <si>
    <t xml:space="preserve"> REMAN PARTICIPAC 20</t>
  </si>
  <si>
    <t xml:space="preserve">  REMAN PARTICIPAC 20</t>
  </si>
  <si>
    <t>REMAN PARTICIPAC 20</t>
  </si>
  <si>
    <t xml:space="preserve"> REMAN PARTICIPAC 21</t>
  </si>
  <si>
    <t xml:space="preserve">  REMAN PARTICIPAC 21</t>
  </si>
  <si>
    <t>REMAN PARTICIPAC 21</t>
  </si>
  <si>
    <t>PRESUPUESTO AL EGRESO POR UNIDAD RESPONSABLE EJERCICIO 2022</t>
  </si>
  <si>
    <t>1RA MODIFICACION PRESUPUESTAL POR UNIDAD RESPONSABLE</t>
  </si>
  <si>
    <t>2DA MODIFICACION PRESUPUESTAL POR CLASIFICADOR POR OBJETO DEL GASTO</t>
  </si>
  <si>
    <t>3RA MODIFICACION PRESUPUESTAL POR UNIDAD RESPONSABLE</t>
  </si>
  <si>
    <t>4TA MODIFICACION PRESUPUESTAL POR UNIDAD RESPONSABLE</t>
  </si>
  <si>
    <t>5TA MODIFICACIÓN PRESUPUESTAL POR UNIDAD RESPONSABLE</t>
  </si>
  <si>
    <t>6TA MODIFICACIÓN PRESUPUESTAL POR UNIDAD RESPONSABLE</t>
  </si>
  <si>
    <t>7MA MODIFICACIÓN PRESUPUESTAL POR UNIDAD RESPONSABLE</t>
  </si>
  <si>
    <t>8VA MODIFICACIÓN PRESUPUESTAL POR UNIDAD RESPONSABLE</t>
  </si>
  <si>
    <t>9NA MODIFICACIÓN PRESUPUESTAL POR UNIDAD RESPONSABLE</t>
  </si>
  <si>
    <t>10MA MODIFICACIÓN PRESUPUESTAL POR UNIDAD RESPONSABLE</t>
  </si>
  <si>
    <t>2DA MOD 2021</t>
  </si>
  <si>
    <t xml:space="preserve"> DIF</t>
  </si>
  <si>
    <t xml:space="preserve"> 31111-8201</t>
  </si>
  <si>
    <t xml:space="preserve">  DIF</t>
  </si>
  <si>
    <t xml:space="preserve"> 31111-8201 </t>
  </si>
  <si>
    <t xml:space="preserve"> 31111-8201  </t>
  </si>
  <si>
    <t xml:space="preserve"> INSADIS</t>
  </si>
  <si>
    <t xml:space="preserve"> 31111-8203</t>
  </si>
  <si>
    <t xml:space="preserve">  INSADIS</t>
  </si>
  <si>
    <t xml:space="preserve"> 31111-8203 </t>
  </si>
  <si>
    <t xml:space="preserve"> 31111-8203  </t>
  </si>
  <si>
    <t xml:space="preserve"> 31111-8204</t>
  </si>
  <si>
    <t xml:space="preserve">  IMPLAN</t>
  </si>
  <si>
    <t xml:space="preserve"> 31111-8204 </t>
  </si>
  <si>
    <t xml:space="preserve"> 31111-8204  </t>
  </si>
  <si>
    <t xml:space="preserve"> INST MUN SAL MUJER</t>
  </si>
  <si>
    <t xml:space="preserve"> 31111-8901</t>
  </si>
  <si>
    <t xml:space="preserve">  INST MUN SAL MUJER</t>
  </si>
  <si>
    <t xml:space="preserve"> 31111-8901 </t>
  </si>
  <si>
    <t xml:space="preserve"> 31111-8901  </t>
  </si>
  <si>
    <t xml:space="preserve"> AYUNTAMIENTO</t>
  </si>
  <si>
    <t xml:space="preserve"> 31111-A502</t>
  </si>
  <si>
    <t xml:space="preserve">  AYUNTAMIENTO</t>
  </si>
  <si>
    <t xml:space="preserve"> 31111-A502 </t>
  </si>
  <si>
    <t xml:space="preserve"> 31111-A502  </t>
  </si>
  <si>
    <t xml:space="preserve"> PRESIDENCIA MUNICIPAL</t>
  </si>
  <si>
    <t xml:space="preserve"> 31111-A511</t>
  </si>
  <si>
    <t xml:space="preserve">  PRESIDENCIA MUNICIPAL</t>
  </si>
  <si>
    <t xml:space="preserve"> 31111-A511 </t>
  </si>
  <si>
    <t xml:space="preserve"> 31111-A511  </t>
  </si>
  <si>
    <t xml:space="preserve"> SECRETARIA AYUNTAMIE</t>
  </si>
  <si>
    <t xml:space="preserve"> 31111-A512</t>
  </si>
  <si>
    <t xml:space="preserve">  SECRETARIA AYUNTAMIE</t>
  </si>
  <si>
    <t xml:space="preserve"> 31111-A512 </t>
  </si>
  <si>
    <t xml:space="preserve"> 31111-A512  </t>
  </si>
  <si>
    <t xml:space="preserve"> JUZGADO ADVO MPAL</t>
  </si>
  <si>
    <t xml:space="preserve"> 31111-A518</t>
  </si>
  <si>
    <t xml:space="preserve">  JUZGADO ADVO MPAL</t>
  </si>
  <si>
    <t xml:space="preserve"> 31111-A518 </t>
  </si>
  <si>
    <t xml:space="preserve"> 31111-A518  </t>
  </si>
  <si>
    <t xml:space="preserve"> ARCHIVO MUNICIPAL</t>
  </si>
  <si>
    <t xml:space="preserve"> 31111-A521</t>
  </si>
  <si>
    <t xml:space="preserve">  ARCHIVO MUNICIPAL</t>
  </si>
  <si>
    <t xml:space="preserve"> 31111-A521 </t>
  </si>
  <si>
    <t xml:space="preserve"> 31111-A521  </t>
  </si>
  <si>
    <t xml:space="preserve"> JUNTA LOCAL DE RECLU</t>
  </si>
  <si>
    <t xml:space="preserve"> 31111-A523</t>
  </si>
  <si>
    <t xml:space="preserve">  JUNTA LOCAL DE RECLU</t>
  </si>
  <si>
    <t xml:space="preserve"> 31111-A523 </t>
  </si>
  <si>
    <t xml:space="preserve"> 31111-A523  </t>
  </si>
  <si>
    <t xml:space="preserve"> DIR. DE TRANSPORTES (JEFATURA DE LICENCIASDE CONDUCIR)</t>
  </si>
  <si>
    <t xml:space="preserve"> 31111-A532</t>
  </si>
  <si>
    <t xml:space="preserve">  DIR. DE TRANSPORTES</t>
  </si>
  <si>
    <t xml:space="preserve"> 31111-A532 </t>
  </si>
  <si>
    <t xml:space="preserve"> 31111-A532  </t>
  </si>
  <si>
    <t xml:space="preserve"> DIR. PROTECCION CIVIL</t>
  </si>
  <si>
    <t xml:space="preserve"> 31111-A536</t>
  </si>
  <si>
    <t xml:space="preserve">  DIR. PROTECCION CIVIL</t>
  </si>
  <si>
    <t xml:space="preserve"> 31111-A536 </t>
  </si>
  <si>
    <t xml:space="preserve"> 31111-A536  </t>
  </si>
  <si>
    <t xml:space="preserve"> DIR.GRAL. P.SEG PUB</t>
  </si>
  <si>
    <t xml:space="preserve"> 31111-A537</t>
  </si>
  <si>
    <t xml:space="preserve">  DIR.GRAL. P.SEG PUB</t>
  </si>
  <si>
    <t xml:space="preserve"> 31111-A537 </t>
  </si>
  <si>
    <t xml:space="preserve"> 31111-A537  </t>
  </si>
  <si>
    <t>COMISARÍA GENERAL</t>
  </si>
  <si>
    <t>DIRECCIÓN DE ACADEMIA</t>
  </si>
  <si>
    <t xml:space="preserve">JEFATURA DE OFICIALES CALIFICADORES </t>
  </si>
  <si>
    <t>JEFATURA DE PREVENCIÓN AL DELITO</t>
  </si>
  <si>
    <t>JEFATURA DEL SISTEMA DE EMERGENCIAS 911</t>
  </si>
  <si>
    <t>DIRECCIÓN DE SEGURIDAD Y PROTECCIÓN</t>
  </si>
  <si>
    <t xml:space="preserve"> JEF. EVENTOS ESPECIA</t>
  </si>
  <si>
    <t xml:space="preserve"> 31111-A569</t>
  </si>
  <si>
    <t xml:space="preserve">  JEF. EVENTOS ESPECIA</t>
  </si>
  <si>
    <t xml:space="preserve"> 31111-A569 </t>
  </si>
  <si>
    <t xml:space="preserve"> 31111-A569  </t>
  </si>
  <si>
    <t xml:space="preserve"> DIR GRAL COM SOCIAL</t>
  </si>
  <si>
    <t xml:space="preserve"> 31111-A580</t>
  </si>
  <si>
    <t xml:space="preserve">  DIR GRAL COM SOCIAL</t>
  </si>
  <si>
    <t xml:space="preserve"> 31111-A580 </t>
  </si>
  <si>
    <t xml:space="preserve"> 31111-A580  </t>
  </si>
  <si>
    <t xml:space="preserve"> DIR FISCALIZACION</t>
  </si>
  <si>
    <t xml:space="preserve"> 31111-A581</t>
  </si>
  <si>
    <t xml:space="preserve">  DIR FISCALIZACION</t>
  </si>
  <si>
    <t xml:space="preserve"> 31111-A581 </t>
  </si>
  <si>
    <t xml:space="preserve"> 31111-A581  </t>
  </si>
  <si>
    <t xml:space="preserve"> DIR GRAL MOVILIDAD</t>
  </si>
  <si>
    <t xml:space="preserve"> 31111-A582</t>
  </si>
  <si>
    <t xml:space="preserve">  DIR GRAL MOVILIDAD</t>
  </si>
  <si>
    <t xml:space="preserve"> 31111-A582 </t>
  </si>
  <si>
    <t xml:space="preserve"> 31111-A582  </t>
  </si>
  <si>
    <t xml:space="preserve"> DIR GRAL ASUNTOS JUR</t>
  </si>
  <si>
    <t xml:space="preserve"> 31111-A583</t>
  </si>
  <si>
    <t xml:space="preserve">  DIR GRAL ASUNTOS JUR</t>
  </si>
  <si>
    <t xml:space="preserve"> 31111-A583 </t>
  </si>
  <si>
    <t xml:space="preserve"> 31111-A583  </t>
  </si>
  <si>
    <t xml:space="preserve"> TESORERIA MUNICIPAL</t>
  </si>
  <si>
    <t xml:space="preserve"> 31111-C513</t>
  </si>
  <si>
    <t xml:space="preserve">  TESORERIA MUNICIPAL</t>
  </si>
  <si>
    <t xml:space="preserve"> 31111-C513 </t>
  </si>
  <si>
    <t xml:space="preserve"> 31111-C513  </t>
  </si>
  <si>
    <t xml:space="preserve"> CONTRALORIA MUNICIPAL</t>
  </si>
  <si>
    <t xml:space="preserve"> 31111-C516</t>
  </si>
  <si>
    <t xml:space="preserve">  CONTRALORIA MUNICIPAL</t>
  </si>
  <si>
    <t xml:space="preserve"> 31111-C516 </t>
  </si>
  <si>
    <t xml:space="preserve"> 31111-C516  </t>
  </si>
  <si>
    <t xml:space="preserve"> DIR GRAL DESARROLLO</t>
  </si>
  <si>
    <t xml:space="preserve"> 31111-C519</t>
  </si>
  <si>
    <t xml:space="preserve">  DIR GRAL DESARROLLO</t>
  </si>
  <si>
    <t xml:space="preserve"> 31111-C519 </t>
  </si>
  <si>
    <t xml:space="preserve"> 31111-C519  </t>
  </si>
  <si>
    <t xml:space="preserve"> 31111-C520 </t>
  </si>
  <si>
    <t xml:space="preserve">  DIR GRAL BIE DES SOC</t>
  </si>
  <si>
    <t xml:space="preserve"> 31111-C520  </t>
  </si>
  <si>
    <t xml:space="preserve"> 31111-C520</t>
  </si>
  <si>
    <t xml:space="preserve"> DEPTO. CENTRO CIVICO</t>
  </si>
  <si>
    <t xml:space="preserve"> 31111-C524</t>
  </si>
  <si>
    <t xml:space="preserve">  DEPTO. CENTRO CIVICO</t>
  </si>
  <si>
    <t xml:space="preserve"> 31111-C524 </t>
  </si>
  <si>
    <t xml:space="preserve"> 31111-C524  </t>
  </si>
  <si>
    <t xml:space="preserve"> JEFATURA DE PREDIAL</t>
  </si>
  <si>
    <t xml:space="preserve"> 31111-C526</t>
  </si>
  <si>
    <t xml:space="preserve">  JEFATURA DE PREDIAL</t>
  </si>
  <si>
    <t xml:space="preserve"> 31111-C526 </t>
  </si>
  <si>
    <t xml:space="preserve"> 31111-C526  </t>
  </si>
  <si>
    <t xml:space="preserve"> 31111-C527 </t>
  </si>
  <si>
    <t xml:space="preserve">  DIR. REC. MATERIALES</t>
  </si>
  <si>
    <t xml:space="preserve"> 31111-C527  </t>
  </si>
  <si>
    <t xml:space="preserve"> 31111-C527</t>
  </si>
  <si>
    <t xml:space="preserve"> JEFATURA DE ALMACEN</t>
  </si>
  <si>
    <t xml:space="preserve"> 31111-C528</t>
  </si>
  <si>
    <t xml:space="preserve">  JEFATURA DE ALMACEN</t>
  </si>
  <si>
    <t xml:space="preserve"> 31111-C528 </t>
  </si>
  <si>
    <t xml:space="preserve"> 31111-C528  </t>
  </si>
  <si>
    <t xml:space="preserve"> DIR. GRAL. OBRA PUB</t>
  </si>
  <si>
    <t xml:space="preserve"> 31111-C542</t>
  </si>
  <si>
    <t xml:space="preserve">  DIR. GRAL. OBRA PUB</t>
  </si>
  <si>
    <t xml:space="preserve"> 31111-C542 </t>
  </si>
  <si>
    <t xml:space="preserve"> 31111-C542  </t>
  </si>
  <si>
    <t xml:space="preserve"> JEF. MANTTO GRAL</t>
  </si>
  <si>
    <t xml:space="preserve"> 31111-C544</t>
  </si>
  <si>
    <t xml:space="preserve">  JEF. MANTTO GRAL</t>
  </si>
  <si>
    <t xml:space="preserve"> 31111-C544 </t>
  </si>
  <si>
    <t xml:space="preserve"> 31111-C544  </t>
  </si>
  <si>
    <t xml:space="preserve"> DIR. DE EDUCACION</t>
  </si>
  <si>
    <t xml:space="preserve"> 31111-C552</t>
  </si>
  <si>
    <t xml:space="preserve">  DIR. DE EDUCACION</t>
  </si>
  <si>
    <t xml:space="preserve"> 31111-C552 </t>
  </si>
  <si>
    <t xml:space="preserve"> 31111-C552  </t>
  </si>
  <si>
    <t xml:space="preserve"> DIR. COMUDE</t>
  </si>
  <si>
    <t xml:space="preserve"> 31111-C553</t>
  </si>
  <si>
    <t xml:space="preserve">  DIR. COMUDE</t>
  </si>
  <si>
    <t xml:space="preserve"> 31111-C553 </t>
  </si>
  <si>
    <t xml:space="preserve"> 31111-C553  </t>
  </si>
  <si>
    <t xml:space="preserve"> DIR. DE TURISMO</t>
  </si>
  <si>
    <t xml:space="preserve"> 31111-C554</t>
  </si>
  <si>
    <t xml:space="preserve">  DIR. DE TURISMO</t>
  </si>
  <si>
    <t xml:space="preserve"> 31111-C554 </t>
  </si>
  <si>
    <t xml:space="preserve"> 31111-C554  </t>
  </si>
  <si>
    <t xml:space="preserve"> 31111-C555 </t>
  </si>
  <si>
    <t xml:space="preserve">  JEF EDUC Y BIBLIOTEC</t>
  </si>
  <si>
    <t xml:space="preserve"> 31111-C555  </t>
  </si>
  <si>
    <t xml:space="preserve"> 31111-C555</t>
  </si>
  <si>
    <t xml:space="preserve"> DIR. DE RASTRO</t>
  </si>
  <si>
    <t xml:space="preserve"> 31111-C565</t>
  </si>
  <si>
    <t xml:space="preserve">  DIR. DE RASTRO</t>
  </si>
  <si>
    <t xml:space="preserve"> 31111-C565 </t>
  </si>
  <si>
    <t xml:space="preserve"> 31111-C565  </t>
  </si>
  <si>
    <t xml:space="preserve"> JEF. TALLER MPAL</t>
  </si>
  <si>
    <t xml:space="preserve"> 31111-C568</t>
  </si>
  <si>
    <t xml:space="preserve">  JEF. TALLER MPAL</t>
  </si>
  <si>
    <t xml:space="preserve"> 31111-C568 </t>
  </si>
  <si>
    <t xml:space="preserve"> 31111-C568  </t>
  </si>
  <si>
    <t xml:space="preserve"> JEFATURA DE ECOPARQUE</t>
  </si>
  <si>
    <t xml:space="preserve"> 31111-C572</t>
  </si>
  <si>
    <t xml:space="preserve">  JEFATURA DE ECOPARQUE</t>
  </si>
  <si>
    <t xml:space="preserve"> 31111-C572 </t>
  </si>
  <si>
    <t xml:space="preserve"> 31111-C572  </t>
  </si>
  <si>
    <t xml:space="preserve"> DIR. GRAL. SERV. MPA</t>
  </si>
  <si>
    <t xml:space="preserve"> 31111-C574</t>
  </si>
  <si>
    <t xml:space="preserve">  DIR. GRAL. SERV. MPA</t>
  </si>
  <si>
    <t xml:space="preserve"> 31111-C574 </t>
  </si>
  <si>
    <t xml:space="preserve"> 31111-C574  </t>
  </si>
  <si>
    <t xml:space="preserve"> 31111-C579 </t>
  </si>
  <si>
    <t xml:space="preserve">  OFICIALIA MAYOR</t>
  </si>
  <si>
    <t xml:space="preserve"> 31111-C579  </t>
  </si>
  <si>
    <t xml:space="preserve"> 31111-C579</t>
  </si>
  <si>
    <t xml:space="preserve"> DIR GRAL REC HUMANOS</t>
  </si>
  <si>
    <t xml:space="preserve"> 31111-C584</t>
  </si>
  <si>
    <t xml:space="preserve">  DIR GRAL REC HUMANOS</t>
  </si>
  <si>
    <t xml:space="preserve"> 31111-C584 </t>
  </si>
  <si>
    <t xml:space="preserve"> 31111-C584  </t>
  </si>
  <si>
    <t xml:space="preserve"> DIR GRAL TEC INFORM</t>
  </si>
  <si>
    <t xml:space="preserve"> 31111-C585</t>
  </si>
  <si>
    <t xml:space="preserve">  DIR GRAL TEC INFORM</t>
  </si>
  <si>
    <t xml:space="preserve"> 31111-C585 </t>
  </si>
  <si>
    <t xml:space="preserve"> 31111-C585  </t>
  </si>
  <si>
    <t xml:space="preserve"> DIR GRAL DES ECONOMI</t>
  </si>
  <si>
    <t xml:space="preserve"> 31111-C586</t>
  </si>
  <si>
    <t xml:space="preserve">  DIR GRAL DES ECONOMI</t>
  </si>
  <si>
    <t xml:space="preserve"> 31111-C586 </t>
  </si>
  <si>
    <t xml:space="preserve"> 31111-C586  </t>
  </si>
  <si>
    <t xml:space="preserve"> DIR GRAL REC MAT</t>
  </si>
  <si>
    <t xml:space="preserve"> 31111-C587</t>
  </si>
  <si>
    <t xml:space="preserve">  DIR GRAL REC MAT</t>
  </si>
  <si>
    <t xml:space="preserve"> 31111-C587 </t>
  </si>
  <si>
    <t xml:space="preserve"> 31111-C587  </t>
  </si>
  <si>
    <t xml:space="preserve"> DIR CATASTRO</t>
  </si>
  <si>
    <t xml:space="preserve"> 31111-C588</t>
  </si>
  <si>
    <t xml:space="preserve">  DIR CATASTRO</t>
  </si>
  <si>
    <t xml:space="preserve"> 31111-C588 </t>
  </si>
  <si>
    <t xml:space="preserve"> 31111-C588  </t>
  </si>
  <si>
    <t xml:space="preserve"> DIR GRAL ORDENAMIEN</t>
  </si>
  <si>
    <t xml:space="preserve"> 31111-C589</t>
  </si>
  <si>
    <t xml:space="preserve">  DIR GRAL ORDENAMIEN</t>
  </si>
  <si>
    <t xml:space="preserve"> 31111-C589 </t>
  </si>
  <si>
    <t xml:space="preserve"> 31111-C589  </t>
  </si>
  <si>
    <t xml:space="preserve"> DIR GRAL MEDIO AMBIE</t>
  </si>
  <si>
    <t xml:space="preserve"> 31111-C590</t>
  </si>
  <si>
    <t xml:space="preserve">  DIR GRAL MEDIO AMBIE</t>
  </si>
  <si>
    <t xml:space="preserve"> 31111-C590 </t>
  </si>
  <si>
    <t xml:space="preserve"> 31111-C590  </t>
  </si>
  <si>
    <t xml:space="preserve"> DIR GRAL CULTURA</t>
  </si>
  <si>
    <t xml:space="preserve"> 31111-C591</t>
  </si>
  <si>
    <t xml:space="preserve">  DIR GRAL CULTURA</t>
  </si>
  <si>
    <t xml:space="preserve"> 31111-C591 </t>
  </si>
  <si>
    <t xml:space="preserve"> 31111-C591  </t>
  </si>
  <si>
    <t xml:space="preserve"> JEF CONTROL VEHICULA</t>
  </si>
  <si>
    <t xml:space="preserve"> 31111-C592</t>
  </si>
  <si>
    <t xml:space="preserve">  JEF CONTROL VEHICULA</t>
  </si>
  <si>
    <t xml:space="preserve"> 31111-C592 </t>
  </si>
  <si>
    <t xml:space="preserve"> 31111-C592  </t>
  </si>
  <si>
    <t xml:space="preserve"> DIR SERVICIO LIMPIA</t>
  </si>
  <si>
    <t xml:space="preserve"> 31111-C593</t>
  </si>
  <si>
    <t xml:space="preserve">  DIR SERVICIO LIMPIA</t>
  </si>
  <si>
    <t xml:space="preserve"> 31111-C593 </t>
  </si>
  <si>
    <t xml:space="preserve"> 31111-C593  </t>
  </si>
  <si>
    <t xml:space="preserve"> DIR PARQUES Y JARDIN</t>
  </si>
  <si>
    <t xml:space="preserve"> 31111-C594</t>
  </si>
  <si>
    <t xml:space="preserve">  DIR PARQUES Y JARDIN</t>
  </si>
  <si>
    <t xml:space="preserve"> 31111-C594 </t>
  </si>
  <si>
    <t xml:space="preserve"> 31111-C594  </t>
  </si>
  <si>
    <t xml:space="preserve"> JEF MDO TOMASA ESTEV</t>
  </si>
  <si>
    <t xml:space="preserve"> 31111-C595</t>
  </si>
  <si>
    <t xml:space="preserve">  JEF MDO TOMASA ESTEV</t>
  </si>
  <si>
    <t xml:space="preserve"> 31111-C595 </t>
  </si>
  <si>
    <t xml:space="preserve"> 31111-C595  </t>
  </si>
  <si>
    <t xml:space="preserve"> DIR ALUMBRADO PUB</t>
  </si>
  <si>
    <t xml:space="preserve"> 31111-C596</t>
  </si>
  <si>
    <t xml:space="preserve">  DIR ALUMBRADO PUB</t>
  </si>
  <si>
    <t xml:space="preserve"> 31111-C596 </t>
  </si>
  <si>
    <t xml:space="preserve"> 31111-C596  </t>
  </si>
  <si>
    <t xml:space="preserve"> JEF MDO BARAHONA</t>
  </si>
  <si>
    <t xml:space="preserve"> 31111-C597</t>
  </si>
  <si>
    <t xml:space="preserve">  JEF MDO BARAHONA</t>
  </si>
  <si>
    <t xml:space="preserve"> 31111-C597 </t>
  </si>
  <si>
    <t xml:space="preserve"> 31111-C597  </t>
  </si>
  <si>
    <t xml:space="preserve"> JEFATURA DE PANTEONES</t>
  </si>
  <si>
    <t xml:space="preserve"> 31111-C598</t>
  </si>
  <si>
    <t xml:space="preserve">  JEFATURA DE PANTEONES</t>
  </si>
  <si>
    <t xml:space="preserve"> 31111-C598 </t>
  </si>
  <si>
    <t xml:space="preserve"> 31111-C598  </t>
  </si>
  <si>
    <t xml:space="preserve"> DIR DES INSTITUCIONA</t>
  </si>
  <si>
    <t xml:space="preserve"> 31111-C599</t>
  </si>
  <si>
    <t xml:space="preserve">  DIR DES INSTITUCIONA</t>
  </si>
  <si>
    <t xml:space="preserve"> 31111-C599 </t>
  </si>
  <si>
    <t xml:space="preserve"> 31111-C599  </t>
  </si>
  <si>
    <t xml:space="preserve"> 31111-C601 </t>
  </si>
  <si>
    <t xml:space="preserve">  DIR RECURSOS HUMANOS</t>
  </si>
  <si>
    <t xml:space="preserve"> 31111-C601  </t>
  </si>
  <si>
    <t xml:space="preserve"> 31111-C601</t>
  </si>
  <si>
    <t xml:space="preserve"> 31111-C602 </t>
  </si>
  <si>
    <t xml:space="preserve">  DIR TEC DE LA INFOR</t>
  </si>
  <si>
    <t xml:space="preserve"> 31111-C602  </t>
  </si>
  <si>
    <t xml:space="preserve"> 31111-C602</t>
  </si>
  <si>
    <t xml:space="preserve"> 31111-C603 </t>
  </si>
  <si>
    <t xml:space="preserve">  DIR G ORD TER MED AM</t>
  </si>
  <si>
    <t xml:space="preserve"> 31111-C603  </t>
  </si>
  <si>
    <t xml:space="preserve"> 31111-C603</t>
  </si>
  <si>
    <t xml:space="preserve"> 31111-C604 </t>
  </si>
  <si>
    <t xml:space="preserve">  DIR MEDIO AMBIENTE</t>
  </si>
  <si>
    <t xml:space="preserve"> 31111-C604  </t>
  </si>
  <si>
    <t xml:space="preserve"> 31111-C604</t>
  </si>
  <si>
    <t>TOTAL DE EGRESOS</t>
  </si>
  <si>
    <t xml:space="preserve">TOTAL DE EGRESOS </t>
  </si>
  <si>
    <t>PRESUPUESTO AL EGRESO POR OBJETO DEL GASTO EJERCICIO 2022</t>
  </si>
  <si>
    <t>1RA MODIFICACION PRESUPUESTAL POR CLASIFICADOR POR OBJETO DEL GASTO</t>
  </si>
  <si>
    <t>2DA MODIFICACION PRESUPUESTAL POR UNIDAD RESPONSABLE</t>
  </si>
  <si>
    <t>3RA MODIFICACION PRESUPUESTAL POR CLASIFICADOR POR OBJETO DEL GASTO</t>
  </si>
  <si>
    <t>4TA MODIFICACION PRESUPUESTAL POR CLASIFICADOR POR OBJETO DEL GASTO</t>
  </si>
  <si>
    <t>5TA MODIFICACIÓN PRESUPUESTAL POR CLASIFICADOR POR OBJETO DEL GASTO</t>
  </si>
  <si>
    <t>6TA MODIFICACIÓN PRESUPUESTAL POR CLASIFICADOR POR OBJETO DEL GASTO</t>
  </si>
  <si>
    <t>7MA MODIFICACIÓN PRESUPUESTAL POR CLASIFICADOR POR OBJETO DEL GASTO</t>
  </si>
  <si>
    <t>8VA MODIFICACIÓN PRESUPUESTAL POR CLASIFICADOR POR OBJETO DEL GASTO</t>
  </si>
  <si>
    <t>9NA MODIFICACIÓN PRESUPUESTAL POR CLASIFICADOR POR OBJETO DEL GASTO</t>
  </si>
  <si>
    <t>10MA MODIFICACIÓN PRESUPUESTAL POR CLASIFICADOR POR OBJETO DEL GASTO</t>
  </si>
  <si>
    <t>1RA MOD 2021</t>
  </si>
  <si>
    <t xml:space="preserve"> DIETAS </t>
  </si>
  <si>
    <t xml:space="preserve">  Dietas</t>
  </si>
  <si>
    <t xml:space="preserve"> Dietas</t>
  </si>
  <si>
    <t xml:space="preserve"> SUELDO BASE</t>
  </si>
  <si>
    <t xml:space="preserve">  Sueldos Base</t>
  </si>
  <si>
    <t xml:space="preserve"> Sueldos Base</t>
  </si>
  <si>
    <t xml:space="preserve"> PROPORCIONAL VACACIONES</t>
  </si>
  <si>
    <t xml:space="preserve">  Proporcional Vacaciones</t>
  </si>
  <si>
    <t xml:space="preserve">  Proporcional </t>
  </si>
  <si>
    <t xml:space="preserve"> Proporcional Vacaciones</t>
  </si>
  <si>
    <t xml:space="preserve"> HONORARIOS ASIMILADOS</t>
  </si>
  <si>
    <t xml:space="preserve">  Honorarios asimilados</t>
  </si>
  <si>
    <t xml:space="preserve">  Honorarios as</t>
  </si>
  <si>
    <t xml:space="preserve"> Honorarios asimilados</t>
  </si>
  <si>
    <t xml:space="preserve"> ANTIGÜEDAD</t>
  </si>
  <si>
    <t xml:space="preserve">  Antigüedad</t>
  </si>
  <si>
    <t xml:space="preserve"> Antigüedad</t>
  </si>
  <si>
    <t xml:space="preserve"> PRIMA VACACIONAL </t>
  </si>
  <si>
    <t xml:space="preserve">  Prima Vacacional</t>
  </si>
  <si>
    <t xml:space="preserve">  Prima Vacacio</t>
  </si>
  <si>
    <t xml:space="preserve"> Prima Vacacional</t>
  </si>
  <si>
    <t xml:space="preserve"> PRIMA DOMINICAL</t>
  </si>
  <si>
    <t xml:space="preserve">  Prima Dominical</t>
  </si>
  <si>
    <t xml:space="preserve">  Prima Dominic</t>
  </si>
  <si>
    <t xml:space="preserve"> Prima Dominical</t>
  </si>
  <si>
    <t xml:space="preserve"> GRATIFICACIÓN DE FIN DE AÑO</t>
  </si>
  <si>
    <t xml:space="preserve">  Gratificación de fin de año</t>
  </si>
  <si>
    <t xml:space="preserve">  Gratificación</t>
  </si>
  <si>
    <t xml:space="preserve"> Gratificación de fin de año</t>
  </si>
  <si>
    <t xml:space="preserve"> REMUNERACIONES HORAS EXTRA</t>
  </si>
  <si>
    <t xml:space="preserve">  Remun Horas extra</t>
  </si>
  <si>
    <t xml:space="preserve">  Remun Horas e</t>
  </si>
  <si>
    <t xml:space="preserve"> Remun Horas extra</t>
  </si>
  <si>
    <t xml:space="preserve"> DÍAS FESTIVOS</t>
  </si>
  <si>
    <t xml:space="preserve">  Dias Festivos</t>
  </si>
  <si>
    <t xml:space="preserve"> Dias Festivos</t>
  </si>
  <si>
    <t xml:space="preserve"> COMPENSACION POR SERVICIOS</t>
  </si>
  <si>
    <t xml:space="preserve">  Compensaciones por servicios</t>
  </si>
  <si>
    <t xml:space="preserve">  Compensacione</t>
  </si>
  <si>
    <t xml:space="preserve"> Compensaciones por servicios</t>
  </si>
  <si>
    <t xml:space="preserve"> HONORARIOS ESPECIALES</t>
  </si>
  <si>
    <t xml:space="preserve">  Honorarios especiales</t>
  </si>
  <si>
    <t xml:space="preserve">  Honorarios es</t>
  </si>
  <si>
    <t xml:space="preserve"> Honorarios especiales</t>
  </si>
  <si>
    <t xml:space="preserve"> APORTACIONES IMSS</t>
  </si>
  <si>
    <t xml:space="preserve">  Aportaciones IMSS</t>
  </si>
  <si>
    <t xml:space="preserve">  Aportaciones </t>
  </si>
  <si>
    <t xml:space="preserve"> Aportaciones IMSS</t>
  </si>
  <si>
    <t xml:space="preserve"> INFONAVIT</t>
  </si>
  <si>
    <t xml:space="preserve">  Aportaciones INFONAVIT</t>
  </si>
  <si>
    <t xml:space="preserve"> Aportaciones INFONAVIT</t>
  </si>
  <si>
    <t xml:space="preserve"> AHORRO PARA EL RETIRO</t>
  </si>
  <si>
    <t xml:space="preserve">  Ahorro para el retiro</t>
  </si>
  <si>
    <t xml:space="preserve">  Ahorro para e</t>
  </si>
  <si>
    <t xml:space="preserve"> Ahorro para el retiro</t>
  </si>
  <si>
    <t xml:space="preserve"> SEGUROS</t>
  </si>
  <si>
    <t xml:space="preserve">  Seguros</t>
  </si>
  <si>
    <t xml:space="preserve"> Seguros</t>
  </si>
  <si>
    <t xml:space="preserve"> CUOTAS PARA EL FONDO DE AHORRO</t>
  </si>
  <si>
    <t xml:space="preserve">  Cuotas fondo ahorro</t>
  </si>
  <si>
    <t xml:space="preserve">  Cuotas fondo </t>
  </si>
  <si>
    <t xml:space="preserve"> Cuotas fondo ahorro</t>
  </si>
  <si>
    <t xml:space="preserve"> LIQUIDACIÓN POR INDEMNIZACIÓN </t>
  </si>
  <si>
    <t xml:space="preserve">  Liquid por indem</t>
  </si>
  <si>
    <t xml:space="preserve">  Liquid por in</t>
  </si>
  <si>
    <t xml:space="preserve"> Liquid por indem</t>
  </si>
  <si>
    <t xml:space="preserve"> PRESTACIONES DE RETIRO</t>
  </si>
  <si>
    <t xml:space="preserve">  Prestaciones de retiro</t>
  </si>
  <si>
    <t xml:space="preserve">  Prestaciones </t>
  </si>
  <si>
    <t xml:space="preserve"> Prestaciones de retiro</t>
  </si>
  <si>
    <t xml:space="preserve"> CANASTA BÁSICA</t>
  </si>
  <si>
    <t xml:space="preserve">  Canasta basica</t>
  </si>
  <si>
    <t xml:space="preserve">  Canasta basic</t>
  </si>
  <si>
    <t xml:space="preserve"> Canasta basica</t>
  </si>
  <si>
    <t xml:space="preserve"> VALES</t>
  </si>
  <si>
    <t xml:space="preserve">  Vales</t>
  </si>
  <si>
    <t xml:space="preserve"> Vales</t>
  </si>
  <si>
    <t xml:space="preserve"> ARCÓN</t>
  </si>
  <si>
    <t xml:space="preserve">  Arcon</t>
  </si>
  <si>
    <t xml:space="preserve"> Arcon</t>
  </si>
  <si>
    <t xml:space="preserve"> BECAS PERSONAL SINDICALIZADO</t>
  </si>
  <si>
    <t xml:space="preserve">  Becas personal sindicalizado</t>
  </si>
  <si>
    <t xml:space="preserve">  Becas persona</t>
  </si>
  <si>
    <t xml:space="preserve"> Becas personal sindicalizado</t>
  </si>
  <si>
    <t xml:space="preserve"> PRESTACIONES CCT</t>
  </si>
  <si>
    <t xml:space="preserve">  Prestaciones CCT</t>
  </si>
  <si>
    <t xml:space="preserve"> Prestaciones CCT</t>
  </si>
  <si>
    <t xml:space="preserve"> CB TURNO NOCTURNO </t>
  </si>
  <si>
    <t xml:space="preserve">  Canasta basica para</t>
  </si>
  <si>
    <t xml:space="preserve"> Canasta basica para</t>
  </si>
  <si>
    <t xml:space="preserve"> SERVICIOS EXTRAORDINARIOS</t>
  </si>
  <si>
    <t xml:space="preserve">  Servicios extraordinarios</t>
  </si>
  <si>
    <t xml:space="preserve">  Servicios ext</t>
  </si>
  <si>
    <t xml:space="preserve"> Servicios extraordinarios</t>
  </si>
  <si>
    <t xml:space="preserve"> ASIGNACIONES ADICIONALES AL SUELDO</t>
  </si>
  <si>
    <t xml:space="preserve">  Asign Adic sueldo</t>
  </si>
  <si>
    <t xml:space="preserve">  Asign Adic su</t>
  </si>
  <si>
    <t xml:space="preserve"> Asign Adic sueldo</t>
  </si>
  <si>
    <t xml:space="preserve"> PROVISIONES DE CARÁCTER LABORAL</t>
  </si>
  <si>
    <t xml:space="preserve">  Prov de car laboral</t>
  </si>
  <si>
    <t xml:space="preserve">  Prov de car l</t>
  </si>
  <si>
    <t xml:space="preserve"> Prov de car laboral</t>
  </si>
  <si>
    <t xml:space="preserve"> PROVISIONES DE CARÁCTER DE SEGURIDAD SOCIAL</t>
  </si>
  <si>
    <t xml:space="preserve">  Prov de car de seg s</t>
  </si>
  <si>
    <t xml:space="preserve">  Prov de car d</t>
  </si>
  <si>
    <t xml:space="preserve"> Prov de car de seg s</t>
  </si>
  <si>
    <t xml:space="preserve"> Mat y útiles oficin</t>
  </si>
  <si>
    <t xml:space="preserve">  Mat y útiles oficin</t>
  </si>
  <si>
    <t xml:space="preserve">  Mat y útiles </t>
  </si>
  <si>
    <t xml:space="preserve"> Equipos menores de oficina</t>
  </si>
  <si>
    <t xml:space="preserve">  Equipos menores de oficina</t>
  </si>
  <si>
    <t xml:space="preserve">  Equipos menor</t>
  </si>
  <si>
    <t xml:space="preserve"> Maty útiles impresi</t>
  </si>
  <si>
    <t xml:space="preserve">  Maty útiles impresi</t>
  </si>
  <si>
    <t xml:space="preserve">  Maty útiles i</t>
  </si>
  <si>
    <t xml:space="preserve"> Mat y útiles Tec In</t>
  </si>
  <si>
    <t xml:space="preserve">  Mat y útiles Tec In</t>
  </si>
  <si>
    <t xml:space="preserve"> Equipos Men Tec Inf</t>
  </si>
  <si>
    <t xml:space="preserve">  Equipos Men Tec Inf</t>
  </si>
  <si>
    <t xml:space="preserve">  Equipos Men T</t>
  </si>
  <si>
    <t xml:space="preserve">   Mat impreso  e info</t>
  </si>
  <si>
    <t xml:space="preserve">  Mat impreso  e info</t>
  </si>
  <si>
    <t xml:space="preserve">  Mat impreso  </t>
  </si>
  <si>
    <t xml:space="preserve"> Mat impreso  e info</t>
  </si>
  <si>
    <t xml:space="preserve"> Material de limpieza</t>
  </si>
  <si>
    <t xml:space="preserve">  Material de limpieza</t>
  </si>
  <si>
    <t xml:space="preserve">  Material de l</t>
  </si>
  <si>
    <t xml:space="preserve"> Mat y útiles Enseñ</t>
  </si>
  <si>
    <t xml:space="preserve">  Mat y útiles Enseñ</t>
  </si>
  <si>
    <t xml:space="preserve"> Mat P Reg Bienes</t>
  </si>
  <si>
    <t xml:space="preserve">  Mat P Reg Bienes</t>
  </si>
  <si>
    <t xml:space="preserve">  Mat P Reg Bie</t>
  </si>
  <si>
    <t xml:space="preserve"> Prod AlimSegPub</t>
  </si>
  <si>
    <t xml:space="preserve">  Prod AlimSegPub</t>
  </si>
  <si>
    <t xml:space="preserve">  Prod AlimSegP</t>
  </si>
  <si>
    <t xml:space="preserve"> Prod Alimen instal</t>
  </si>
  <si>
    <t xml:space="preserve">  Prod Alimen instal</t>
  </si>
  <si>
    <t xml:space="preserve">  Prod Alimen i</t>
  </si>
  <si>
    <t xml:space="preserve">  Prod Alim Animales</t>
  </si>
  <si>
    <t xml:space="preserve">  Prod Alim Ani</t>
  </si>
  <si>
    <t xml:space="preserve">  Utensilios alimentac</t>
  </si>
  <si>
    <t xml:space="preserve">  Utensilios al</t>
  </si>
  <si>
    <t xml:space="preserve"> Utensilios alimentac</t>
  </si>
  <si>
    <t xml:space="preserve"> Combustibles</t>
  </si>
  <si>
    <t xml:space="preserve">  Combustibles</t>
  </si>
  <si>
    <t xml:space="preserve"> Prod Químicos</t>
  </si>
  <si>
    <t xml:space="preserve">  Prod Químicos</t>
  </si>
  <si>
    <t xml:space="preserve"> Prod Cuero Piel</t>
  </si>
  <si>
    <t xml:space="preserve">  Prod Cuero Piel</t>
  </si>
  <si>
    <t xml:space="preserve">  Prod Cuero Pi</t>
  </si>
  <si>
    <t xml:space="preserve"> Otros productos</t>
  </si>
  <si>
    <t xml:space="preserve">  Otros productos</t>
  </si>
  <si>
    <t xml:space="preserve">  Otros product</t>
  </si>
  <si>
    <t xml:space="preserve"> Mat Constr Mineral</t>
  </si>
  <si>
    <t xml:space="preserve">  Mat Constr Mineral</t>
  </si>
  <si>
    <t xml:space="preserve">  Mat Constr Mi</t>
  </si>
  <si>
    <t xml:space="preserve"> Mat Constr Concret</t>
  </si>
  <si>
    <t xml:space="preserve">  Mat Constr Concret</t>
  </si>
  <si>
    <t xml:space="preserve">  Mat Constr Co</t>
  </si>
  <si>
    <t xml:space="preserve"> Mat Constr Cal Yes</t>
  </si>
  <si>
    <t xml:space="preserve">  Mat Constr Cal Yes</t>
  </si>
  <si>
    <t xml:space="preserve">  Mat Constr Ca</t>
  </si>
  <si>
    <t xml:space="preserve"> Mat Constr Madera</t>
  </si>
  <si>
    <t xml:space="preserve">  Mat Constr Madera</t>
  </si>
  <si>
    <t xml:space="preserve">  Mat Constr Ma</t>
  </si>
  <si>
    <t xml:space="preserve"> Mat Constr Vidrio</t>
  </si>
  <si>
    <t xml:space="preserve">  Mat Constr Vidrio</t>
  </si>
  <si>
    <t xml:space="preserve">  Mat Constr Vi</t>
  </si>
  <si>
    <t xml:space="preserve"> Mat Eléctrico</t>
  </si>
  <si>
    <t xml:space="preserve">  Mat Eléctrico</t>
  </si>
  <si>
    <t xml:space="preserve"> Estructuras y manufacturas</t>
  </si>
  <si>
    <t xml:space="preserve">  Estructuras y manufacturas</t>
  </si>
  <si>
    <t xml:space="preserve">  Estructuras y</t>
  </si>
  <si>
    <t xml:space="preserve"> Materiales complementarios</t>
  </si>
  <si>
    <t xml:space="preserve">  Materiales complementarios</t>
  </si>
  <si>
    <t xml:space="preserve">  Materiales co</t>
  </si>
  <si>
    <t xml:space="preserve"> Materiales diversos</t>
  </si>
  <si>
    <t xml:space="preserve">  Materiales diversos</t>
  </si>
  <si>
    <t xml:space="preserve">  Materiales di</t>
  </si>
  <si>
    <t xml:space="preserve"> Sustancias químicas</t>
  </si>
  <si>
    <t xml:space="preserve">  Sustancias químicas</t>
  </si>
  <si>
    <t xml:space="preserve">  Sustancias qu</t>
  </si>
  <si>
    <t xml:space="preserve"> Fertilizantes y abonos</t>
  </si>
  <si>
    <t xml:space="preserve">  Fertilizantes y abonos</t>
  </si>
  <si>
    <t xml:space="preserve">  Fertilizantes</t>
  </si>
  <si>
    <t xml:space="preserve"> Plaguicidas y pesticidas</t>
  </si>
  <si>
    <t xml:space="preserve">  Plaguicidas y pesticidas</t>
  </si>
  <si>
    <t xml:space="preserve">  Plaguicidas y</t>
  </si>
  <si>
    <t xml:space="preserve"> Medicinas y prod far</t>
  </si>
  <si>
    <t xml:space="preserve">  Medicinas y prod far</t>
  </si>
  <si>
    <t xml:space="preserve">  Medicinas y p</t>
  </si>
  <si>
    <t xml:space="preserve">  Mat acc y sum Méd</t>
  </si>
  <si>
    <t xml:space="preserve">  Mat acc y sum</t>
  </si>
  <si>
    <t xml:space="preserve"> Mat Acc y sum Lab</t>
  </si>
  <si>
    <t xml:space="preserve">  Mat Acc y sum Lab</t>
  </si>
  <si>
    <t xml:space="preserve">  Mat Acc y sum</t>
  </si>
  <si>
    <t xml:space="preserve"> Fibras sintéticas</t>
  </si>
  <si>
    <t xml:space="preserve">  Fibras sintéticas</t>
  </si>
  <si>
    <t xml:space="preserve">  Fibras sintét</t>
  </si>
  <si>
    <t xml:space="preserve"> Combus p Seg pub</t>
  </si>
  <si>
    <t xml:space="preserve">  Combus p Seg pub</t>
  </si>
  <si>
    <t xml:space="preserve">  Combus p Seg </t>
  </si>
  <si>
    <t xml:space="preserve"> Combus p Serv pub</t>
  </si>
  <si>
    <t xml:space="preserve">  Combus p Serv pub</t>
  </si>
  <si>
    <t xml:space="preserve">  Combus p Serv</t>
  </si>
  <si>
    <t xml:space="preserve"> Combus p maquinaria</t>
  </si>
  <si>
    <t xml:space="preserve">  Combus p maquinaria</t>
  </si>
  <si>
    <t xml:space="preserve">  Combus p maqu</t>
  </si>
  <si>
    <t xml:space="preserve"> Vestuario y uniformes</t>
  </si>
  <si>
    <t xml:space="preserve">  Vestuario y uniformes</t>
  </si>
  <si>
    <t xml:space="preserve">  Vestuario y u</t>
  </si>
  <si>
    <t xml:space="preserve"> Prendas de seguridad</t>
  </si>
  <si>
    <t xml:space="preserve">  Prendas de seguridad</t>
  </si>
  <si>
    <t xml:space="preserve">  Prendas de se</t>
  </si>
  <si>
    <t xml:space="preserve"> Prendas protec Pers</t>
  </si>
  <si>
    <t xml:space="preserve">  Prendas protec Pers</t>
  </si>
  <si>
    <t xml:space="preserve">  Prendas prote</t>
  </si>
  <si>
    <t xml:space="preserve"> Mat p/control vial y</t>
  </si>
  <si>
    <t xml:space="preserve">  Mat p/control vial y</t>
  </si>
  <si>
    <t xml:space="preserve">  Mat p/control</t>
  </si>
  <si>
    <t xml:space="preserve"> Artículos deportivos</t>
  </si>
  <si>
    <t xml:space="preserve">  Artículos deportivos</t>
  </si>
  <si>
    <t xml:space="preserve">  Artículos dep</t>
  </si>
  <si>
    <t xml:space="preserve"> Productos textiles</t>
  </si>
  <si>
    <t xml:space="preserve">  Productos textiles</t>
  </si>
  <si>
    <t xml:space="preserve">  Productos tex</t>
  </si>
  <si>
    <t xml:space="preserve"> Blancos y otros</t>
  </si>
  <si>
    <t xml:space="preserve">  Blancos y otros</t>
  </si>
  <si>
    <t xml:space="preserve">  Blancos y otr</t>
  </si>
  <si>
    <t xml:space="preserve"> Mat Seg Pública</t>
  </si>
  <si>
    <t xml:space="preserve">  Mat Seg Pública</t>
  </si>
  <si>
    <t xml:space="preserve">  Mat Seg Públi</t>
  </si>
  <si>
    <t xml:space="preserve"> Prendas Protec Seg</t>
  </si>
  <si>
    <t xml:space="preserve">  Prendas Protec Seg</t>
  </si>
  <si>
    <t xml:space="preserve">  Prendas Prote</t>
  </si>
  <si>
    <t xml:space="preserve"> Herramientas menores</t>
  </si>
  <si>
    <t xml:space="preserve">  Herramientas menores</t>
  </si>
  <si>
    <t xml:space="preserve">  Herramientas </t>
  </si>
  <si>
    <t xml:space="preserve"> Ref Edificios</t>
  </si>
  <si>
    <t xml:space="preserve">  Ref Edificios</t>
  </si>
  <si>
    <t xml:space="preserve"> Ref Mobiliario</t>
  </si>
  <si>
    <t xml:space="preserve">  Ref Mobiliario</t>
  </si>
  <si>
    <t xml:space="preserve">  Ref Mobiliari</t>
  </si>
  <si>
    <t xml:space="preserve"> Ref Eq Computo</t>
  </si>
  <si>
    <t xml:space="preserve">  Ref Eq Cómputo</t>
  </si>
  <si>
    <t xml:space="preserve">  Ref Eq Cómput</t>
  </si>
  <si>
    <t xml:space="preserve"> Ref Eq Cómputo</t>
  </si>
  <si>
    <t xml:space="preserve">  Ref Eq Transporte</t>
  </si>
  <si>
    <t xml:space="preserve">  Ref Eq Transp</t>
  </si>
  <si>
    <t xml:space="preserve"> Ref Eq Transporte</t>
  </si>
  <si>
    <t xml:space="preserve"> Ref y Acces menores de Eq de defensa y Seg</t>
  </si>
  <si>
    <t xml:space="preserve">  Ref Eq Defensa</t>
  </si>
  <si>
    <t xml:space="preserve">  Ref Eq Defens</t>
  </si>
  <si>
    <t xml:space="preserve"> Ref Eq Defensa</t>
  </si>
  <si>
    <t xml:space="preserve"> Ref Otros Equipos</t>
  </si>
  <si>
    <t xml:space="preserve">  Ref Otros Equipos</t>
  </si>
  <si>
    <t xml:space="preserve">  Ref Otros Equ</t>
  </si>
  <si>
    <t xml:space="preserve"> Ref Otros bmuebles</t>
  </si>
  <si>
    <t xml:space="preserve">  Ref Otros bmuebles</t>
  </si>
  <si>
    <t xml:space="preserve">  Ref Otros bmu</t>
  </si>
  <si>
    <t xml:space="preserve"> Serv Energía Electr</t>
  </si>
  <si>
    <t xml:space="preserve">  Serv Energía Electr</t>
  </si>
  <si>
    <t xml:space="preserve">  Serv Energía </t>
  </si>
  <si>
    <t xml:space="preserve"> Alumbrado público</t>
  </si>
  <si>
    <t xml:space="preserve">  Alumbrado público</t>
  </si>
  <si>
    <t xml:space="preserve">  Alumbrado púb</t>
  </si>
  <si>
    <t xml:space="preserve"> Servicio de gas</t>
  </si>
  <si>
    <t xml:space="preserve">  Servicio de gas</t>
  </si>
  <si>
    <t xml:space="preserve">  Servicio de g</t>
  </si>
  <si>
    <t xml:space="preserve"> Servicio de agua</t>
  </si>
  <si>
    <t xml:space="preserve">  Servicio de agua</t>
  </si>
  <si>
    <t xml:space="preserve">  Servicio de a</t>
  </si>
  <si>
    <t xml:space="preserve"> Serv Telefonía Trad</t>
  </si>
  <si>
    <t xml:space="preserve">  Serv Telefonía Trad</t>
  </si>
  <si>
    <t xml:space="preserve">  Serv Telefoní</t>
  </si>
  <si>
    <t xml:space="preserve"> Servicio telefonía celular</t>
  </si>
  <si>
    <t xml:space="preserve">  Servicio telefonía celular</t>
  </si>
  <si>
    <t xml:space="preserve">  Servicio tele</t>
  </si>
  <si>
    <t xml:space="preserve"> Radiolocalización</t>
  </si>
  <si>
    <t xml:space="preserve">  Radiolocalización</t>
  </si>
  <si>
    <t xml:space="preserve">  Radiolocaliza</t>
  </si>
  <si>
    <t xml:space="preserve"> Serv Telecomunicac</t>
  </si>
  <si>
    <t xml:space="preserve">  Serv Telecomunicac</t>
  </si>
  <si>
    <t xml:space="preserve">  Serv Telecomu</t>
  </si>
  <si>
    <t xml:space="preserve"> Serv Internet</t>
  </si>
  <si>
    <t xml:space="preserve">  Serv Internet</t>
  </si>
  <si>
    <t xml:space="preserve"> Servicio postal</t>
  </si>
  <si>
    <t xml:space="preserve">  Servicio postal</t>
  </si>
  <si>
    <t xml:space="preserve">  Servicio post</t>
  </si>
  <si>
    <t xml:space="preserve"> Servicio telegráfico</t>
  </si>
  <si>
    <t xml:space="preserve">  Servicio telegráfico</t>
  </si>
  <si>
    <t xml:space="preserve"> Arrendam Edificios</t>
  </si>
  <si>
    <t xml:space="preserve">  Arrendam Edificios</t>
  </si>
  <si>
    <t xml:space="preserve">  Arrendam Edif</t>
  </si>
  <si>
    <t xml:space="preserve"> Arren Mobiliario</t>
  </si>
  <si>
    <t xml:space="preserve">  Arren Mobiliario</t>
  </si>
  <si>
    <t xml:space="preserve">  Arren Mobilia</t>
  </si>
  <si>
    <t xml:space="preserve"> Arren B Informatic</t>
  </si>
  <si>
    <t xml:space="preserve">  Arren B Informatic</t>
  </si>
  <si>
    <t xml:space="preserve">  Arren B Infor</t>
  </si>
  <si>
    <t xml:space="preserve"> ArrenVehp ServAdm</t>
  </si>
  <si>
    <t xml:space="preserve">  ArrenVehp ServAdm</t>
  </si>
  <si>
    <t xml:space="preserve">  ArrenVehp Ser</t>
  </si>
  <si>
    <t xml:space="preserve"> Arren Maq y eq</t>
  </si>
  <si>
    <t xml:space="preserve">  Arren Maq y eq</t>
  </si>
  <si>
    <t xml:space="preserve">  Arren Maq y e</t>
  </si>
  <si>
    <t xml:space="preserve"> Arren Act Intangib</t>
  </si>
  <si>
    <t xml:space="preserve">  Arren Act Intangib</t>
  </si>
  <si>
    <t xml:space="preserve">  Arren Act Int</t>
  </si>
  <si>
    <t xml:space="preserve"> Otros Arrendamientos</t>
  </si>
  <si>
    <t xml:space="preserve">  Otros Arrendamientos</t>
  </si>
  <si>
    <t xml:space="preserve">  Otros Arrenda</t>
  </si>
  <si>
    <t xml:space="preserve"> Servicios legales</t>
  </si>
  <si>
    <t xml:space="preserve">  Servicios legales</t>
  </si>
  <si>
    <t xml:space="preserve">  Servicios leg</t>
  </si>
  <si>
    <t xml:space="preserve"> Servicios de auditoría</t>
  </si>
  <si>
    <t xml:space="preserve">  Servicios de auditoría</t>
  </si>
  <si>
    <t xml:space="preserve">  Servicios de </t>
  </si>
  <si>
    <t xml:space="preserve"> Otros servicios relacionados</t>
  </si>
  <si>
    <t xml:space="preserve">  Otros servicios relacionados</t>
  </si>
  <si>
    <t xml:space="preserve">  Otros servici</t>
  </si>
  <si>
    <t xml:space="preserve"> Serv de diseño</t>
  </si>
  <si>
    <t xml:space="preserve">  Serv de diseño</t>
  </si>
  <si>
    <t xml:space="preserve">  Serv de diseñ</t>
  </si>
  <si>
    <t xml:space="preserve">  Serv Consultoría</t>
  </si>
  <si>
    <t xml:space="preserve">  Serv Consulto</t>
  </si>
  <si>
    <t xml:space="preserve"> Serv Consultoría</t>
  </si>
  <si>
    <t xml:space="preserve"> Serv Procesos</t>
  </si>
  <si>
    <t xml:space="preserve">  Serv Procesos</t>
  </si>
  <si>
    <t xml:space="preserve"> Servicios de capacitación</t>
  </si>
  <si>
    <t xml:space="preserve">  Servicios de capacitación</t>
  </si>
  <si>
    <t xml:space="preserve"> Serv InvCientífica</t>
  </si>
  <si>
    <t xml:space="preserve">  Serv InvCientífica</t>
  </si>
  <si>
    <t xml:space="preserve">  Serv InvCient</t>
  </si>
  <si>
    <t xml:space="preserve"> Impresiones docofic</t>
  </si>
  <si>
    <t xml:space="preserve">  Impresiones docofic</t>
  </si>
  <si>
    <t xml:space="preserve">  Impresiones d</t>
  </si>
  <si>
    <t xml:space="preserve"> Serv Protección</t>
  </si>
  <si>
    <t xml:space="preserve">  Serv Protección</t>
  </si>
  <si>
    <t xml:space="preserve">  Serv Protecci</t>
  </si>
  <si>
    <t xml:space="preserve"> Serv Profesionales</t>
  </si>
  <si>
    <t xml:space="preserve">  Serv Profesionales</t>
  </si>
  <si>
    <t xml:space="preserve">  Serv Profesio</t>
  </si>
  <si>
    <t xml:space="preserve"> Serv Financieros</t>
  </si>
  <si>
    <t xml:space="preserve">  Serv Financieros</t>
  </si>
  <si>
    <t xml:space="preserve">  Serv Financie</t>
  </si>
  <si>
    <t xml:space="preserve"> Seg Resp Patrimon</t>
  </si>
  <si>
    <t xml:space="preserve">  Seg Resp Patrimon</t>
  </si>
  <si>
    <t xml:space="preserve">  Seg Resp Patr</t>
  </si>
  <si>
    <t xml:space="preserve"> Cons y mantto Inm</t>
  </si>
  <si>
    <t xml:space="preserve">  Cons y mantto Inm</t>
  </si>
  <si>
    <t xml:space="preserve">  Cons y mantto</t>
  </si>
  <si>
    <t xml:space="preserve"> Adaptación de inmuebles</t>
  </si>
  <si>
    <t xml:space="preserve">  Adaptación de inmuebles</t>
  </si>
  <si>
    <t xml:space="preserve">  Adaptación de</t>
  </si>
  <si>
    <t xml:space="preserve"> Instal Mobil Adm</t>
  </si>
  <si>
    <t xml:space="preserve">  Instal Mobil Adm</t>
  </si>
  <si>
    <t xml:space="preserve">  Instal Mobil </t>
  </si>
  <si>
    <t xml:space="preserve"> Instal Mobil Edu</t>
  </si>
  <si>
    <t xml:space="preserve">  Instal Mobil Edu</t>
  </si>
  <si>
    <t xml:space="preserve"> Instal BInformat</t>
  </si>
  <si>
    <t xml:space="preserve">  Instal BInformat</t>
  </si>
  <si>
    <t xml:space="preserve">  Instal BInfor</t>
  </si>
  <si>
    <t xml:space="preserve"> Mantto Vehíc</t>
  </si>
  <si>
    <t xml:space="preserve">  Mantto Vehíc</t>
  </si>
  <si>
    <t xml:space="preserve"> Instal Maqy otros</t>
  </si>
  <si>
    <t xml:space="preserve">  Instal Maqy otros</t>
  </si>
  <si>
    <t xml:space="preserve">  Instal Maqy o</t>
  </si>
  <si>
    <t xml:space="preserve"> Serv Limpieza</t>
  </si>
  <si>
    <t xml:space="preserve">  Serv Limpieza</t>
  </si>
  <si>
    <t xml:space="preserve"> Serv Jardinería</t>
  </si>
  <si>
    <t xml:space="preserve">  Serv Jardinería</t>
  </si>
  <si>
    <t xml:space="preserve">  Serv Jardiner</t>
  </si>
  <si>
    <t xml:space="preserve"> Difusión Activ Gub</t>
  </si>
  <si>
    <t xml:space="preserve">  Difusión Activ Gub</t>
  </si>
  <si>
    <t xml:space="preserve">  Difusión Acti</t>
  </si>
  <si>
    <t xml:space="preserve">  Impresión Pub ofic</t>
  </si>
  <si>
    <t xml:space="preserve">  Impresión Pub</t>
  </si>
  <si>
    <t xml:space="preserve"> Impresión Pub ofic</t>
  </si>
  <si>
    <t xml:space="preserve"> Espectáculos culturales</t>
  </si>
  <si>
    <t xml:space="preserve">  Espectáculos culturales</t>
  </si>
  <si>
    <t xml:space="preserve">  Espectáculos </t>
  </si>
  <si>
    <t xml:space="preserve"> Serv de creatividad preproducción y producci</t>
  </si>
  <si>
    <t xml:space="preserve">  Serv Creatividad</t>
  </si>
  <si>
    <t xml:space="preserve">  Serv Creativi</t>
  </si>
  <si>
    <t xml:space="preserve"> Serv Creatividad</t>
  </si>
  <si>
    <t xml:space="preserve"> Serv Revelado Fotog</t>
  </si>
  <si>
    <t xml:space="preserve">  Serv Revelado Fotog</t>
  </si>
  <si>
    <t xml:space="preserve">  Serv Revelado</t>
  </si>
  <si>
    <t xml:space="preserve"> Serv Industria fílm</t>
  </si>
  <si>
    <t xml:space="preserve">  Serv Industria fílm</t>
  </si>
  <si>
    <t xml:space="preserve">  Serv Industri</t>
  </si>
  <si>
    <t>Servicio de creación y difusión contenido exc</t>
  </si>
  <si>
    <t xml:space="preserve">  Serv Creación</t>
  </si>
  <si>
    <t xml:space="preserve"> Serv Creación</t>
  </si>
  <si>
    <t xml:space="preserve"> Pasajes aéreos Nac</t>
  </si>
  <si>
    <t xml:space="preserve">  Pasajes aéreos Nac</t>
  </si>
  <si>
    <t xml:space="preserve">  Pasajes aéreo</t>
  </si>
  <si>
    <t xml:space="preserve"> Pasajes aéreos Inter</t>
  </si>
  <si>
    <t xml:space="preserve">  Pasajes aéreos Inter</t>
  </si>
  <si>
    <t xml:space="preserve"> Pasajes terr Nac</t>
  </si>
  <si>
    <t xml:space="preserve">  Pasajes terr Nac</t>
  </si>
  <si>
    <t xml:space="preserve">  Pasajes terr </t>
  </si>
  <si>
    <t xml:space="preserve"> Pasajes terr Intern</t>
  </si>
  <si>
    <t xml:space="preserve">  Pasajes terr Intern</t>
  </si>
  <si>
    <t xml:space="preserve"> Viáticos nacionales</t>
  </si>
  <si>
    <t xml:space="preserve">  Viáticos nacionales</t>
  </si>
  <si>
    <t xml:space="preserve">  Viáticos naci</t>
  </si>
  <si>
    <t xml:space="preserve"> Viáticos Extranjero</t>
  </si>
  <si>
    <t xml:space="preserve">  Viáticos Extranjero</t>
  </si>
  <si>
    <t xml:space="preserve">  Viáticos Extr</t>
  </si>
  <si>
    <t xml:space="preserve"> Serv Int Traslado</t>
  </si>
  <si>
    <t xml:space="preserve">  Serv Int Traslado</t>
  </si>
  <si>
    <t xml:space="preserve">  Serv Int Tras</t>
  </si>
  <si>
    <t xml:space="preserve"> Otros Serv Traslado</t>
  </si>
  <si>
    <t xml:space="preserve">  Otros Serv Traslado</t>
  </si>
  <si>
    <t xml:space="preserve">  Otros Serv Tr</t>
  </si>
  <si>
    <t xml:space="preserve"> Gto CeremH Ayunt</t>
  </si>
  <si>
    <t xml:space="preserve">  Gto CeremH Ayunt</t>
  </si>
  <si>
    <t xml:space="preserve">  Gto CeremH Ay</t>
  </si>
  <si>
    <t xml:space="preserve"> Gto CeremTitulares</t>
  </si>
  <si>
    <t xml:space="preserve">  Gto CeremTitulares</t>
  </si>
  <si>
    <t xml:space="preserve">  Gto CeremTitu</t>
  </si>
  <si>
    <t xml:space="preserve"> Gto Orden Social</t>
  </si>
  <si>
    <t xml:space="preserve">  Gto Orden Social</t>
  </si>
  <si>
    <t xml:space="preserve">  Gto Orden Soc</t>
  </si>
  <si>
    <t xml:space="preserve"> Congresos y convenciones</t>
  </si>
  <si>
    <t xml:space="preserve">  Congresos y convenciones</t>
  </si>
  <si>
    <t xml:space="preserve">  Congresos y c</t>
  </si>
  <si>
    <t xml:space="preserve"> Exposiciones</t>
  </si>
  <si>
    <t xml:space="preserve">  Exposiciones</t>
  </si>
  <si>
    <t xml:space="preserve"> GtoInvestidHAyu</t>
  </si>
  <si>
    <t xml:space="preserve">  GtoInvestidHAyu</t>
  </si>
  <si>
    <t xml:space="preserve">  GtoInvestidHA</t>
  </si>
  <si>
    <t xml:space="preserve"> Gto Oficina SP</t>
  </si>
  <si>
    <t xml:space="preserve">  Gto Oficina SP</t>
  </si>
  <si>
    <t xml:space="preserve">  Gto Oficina S</t>
  </si>
  <si>
    <t xml:space="preserve"> Gastos de representación</t>
  </si>
  <si>
    <t xml:space="preserve">  Gastos de representación</t>
  </si>
  <si>
    <t xml:space="preserve">  Gastos de rep</t>
  </si>
  <si>
    <t xml:space="preserve"> Otros impuestos y derechos</t>
  </si>
  <si>
    <t xml:space="preserve">  Otros impuestos y derechos</t>
  </si>
  <si>
    <t xml:space="preserve">  Otros impuest</t>
  </si>
  <si>
    <t xml:space="preserve"> Sentencias y resoluciones judiciales</t>
  </si>
  <si>
    <t xml:space="preserve">  Sentencias</t>
  </si>
  <si>
    <t xml:space="preserve"> Sentencias</t>
  </si>
  <si>
    <t xml:space="preserve"> Penas multas acc</t>
  </si>
  <si>
    <t xml:space="preserve">  Penas multas acc</t>
  </si>
  <si>
    <t xml:space="preserve">  Penas multas </t>
  </si>
  <si>
    <t xml:space="preserve"> Otros Gto Responsa</t>
  </si>
  <si>
    <t xml:space="preserve">  Otros Gto Responsa</t>
  </si>
  <si>
    <t xml:space="preserve">  Otros Gto Res</t>
  </si>
  <si>
    <t xml:space="preserve"> IMPUESTO SOBRE NÓMINA</t>
  </si>
  <si>
    <t xml:space="preserve">  Impuesto sobre nóminas</t>
  </si>
  <si>
    <t xml:space="preserve">  Impuesto sobr</t>
  </si>
  <si>
    <t xml:space="preserve"> Impuesto sobre nóminas</t>
  </si>
  <si>
    <t xml:space="preserve"> Transf Inver Pub</t>
  </si>
  <si>
    <t xml:space="preserve">  Transf Inver Pub</t>
  </si>
  <si>
    <t xml:space="preserve">  Transf Inver </t>
  </si>
  <si>
    <t xml:space="preserve"> Transf Serv Pers</t>
  </si>
  <si>
    <t xml:space="preserve">  Transf Serv Pers</t>
  </si>
  <si>
    <t xml:space="preserve">  Transf Serv P</t>
  </si>
  <si>
    <t xml:space="preserve"> Subsidios a la producción</t>
  </si>
  <si>
    <t xml:space="preserve">  Subsidios a la producción</t>
  </si>
  <si>
    <t xml:space="preserve">  Subsidios a l</t>
  </si>
  <si>
    <t xml:space="preserve"> Subsidios para inversión</t>
  </si>
  <si>
    <t xml:space="preserve">  Subsidios para inversión</t>
  </si>
  <si>
    <t xml:space="preserve">  Subsidios par</t>
  </si>
  <si>
    <t xml:space="preserve"> Gto Activ Cult</t>
  </si>
  <si>
    <t xml:space="preserve">  Gto Activ Cult</t>
  </si>
  <si>
    <t xml:space="preserve">  Gto Activ Cul</t>
  </si>
  <si>
    <t xml:space="preserve"> Funerales</t>
  </si>
  <si>
    <t xml:space="preserve">  Funerales</t>
  </si>
  <si>
    <t xml:space="preserve"> Premios recompensas</t>
  </si>
  <si>
    <t xml:space="preserve">  Premios recompensas</t>
  </si>
  <si>
    <t xml:space="preserve">  Premios recom</t>
  </si>
  <si>
    <t xml:space="preserve"> Premios estímulos</t>
  </si>
  <si>
    <t xml:space="preserve">  Premios estímulos</t>
  </si>
  <si>
    <t xml:space="preserve">  Premios estím</t>
  </si>
  <si>
    <t xml:space="preserve"> Ayudas sociales a personas</t>
  </si>
  <si>
    <t xml:space="preserve">  Ayudas sociales a personas</t>
  </si>
  <si>
    <t xml:space="preserve">  Ayudas social</t>
  </si>
  <si>
    <t xml:space="preserve"> Becas</t>
  </si>
  <si>
    <t xml:space="preserve">  Becas</t>
  </si>
  <si>
    <t xml:space="preserve"> Donativos Inst sin</t>
  </si>
  <si>
    <t xml:space="preserve">  Donativos Inst sin</t>
  </si>
  <si>
    <t xml:space="preserve">  Donativos Ins</t>
  </si>
  <si>
    <t xml:space="preserve"> Ayudas Desastres nat</t>
  </si>
  <si>
    <t xml:space="preserve">  Ayudas Desastres nat</t>
  </si>
  <si>
    <t xml:space="preserve">  Ayudas Desast</t>
  </si>
  <si>
    <t xml:space="preserve">   Muebles de oficina</t>
  </si>
  <si>
    <t xml:space="preserve">  Muebles de oficina</t>
  </si>
  <si>
    <t xml:space="preserve">  Muebles de of</t>
  </si>
  <si>
    <t xml:space="preserve"> Muebles de oficina</t>
  </si>
  <si>
    <t>Muebles exceptos de oficina y estanteria</t>
  </si>
  <si>
    <t xml:space="preserve">  Muebles excepto ofic</t>
  </si>
  <si>
    <t xml:space="preserve">  Muebles excep</t>
  </si>
  <si>
    <t xml:space="preserve"> Muebles excepto ofic</t>
  </si>
  <si>
    <t xml:space="preserve">  Computadoras</t>
  </si>
  <si>
    <t xml:space="preserve"> Computadoras</t>
  </si>
  <si>
    <t xml:space="preserve"> Medios magnéticos y ópticos</t>
  </si>
  <si>
    <t xml:space="preserve">  Medios magnéticos y ópticos</t>
  </si>
  <si>
    <t xml:space="preserve">  Medios magnét</t>
  </si>
  <si>
    <t xml:space="preserve"> Otros mobiliarios</t>
  </si>
  <si>
    <t xml:space="preserve">  Otros mobiliarios</t>
  </si>
  <si>
    <t xml:space="preserve">  Otros mobilia</t>
  </si>
  <si>
    <t xml:space="preserve">  Mobiliario y eqcom</t>
  </si>
  <si>
    <t xml:space="preserve"> Mobiliario y eqcom</t>
  </si>
  <si>
    <t xml:space="preserve"> Equipo de audio y de video</t>
  </si>
  <si>
    <t xml:space="preserve">  Equipo de audio y de video</t>
  </si>
  <si>
    <t xml:space="preserve">  Equipo de aud</t>
  </si>
  <si>
    <t xml:space="preserve">  Aparatos deportivos</t>
  </si>
  <si>
    <t xml:space="preserve"> Aparatos deportivos</t>
  </si>
  <si>
    <t xml:space="preserve"> Camaras fotograficas</t>
  </si>
  <si>
    <t xml:space="preserve">  Camaras fotograficas</t>
  </si>
  <si>
    <t xml:space="preserve">  Camaras fotog</t>
  </si>
  <si>
    <t xml:space="preserve"> Otro mobiliario</t>
  </si>
  <si>
    <t xml:space="preserve">  Otro mobiliario</t>
  </si>
  <si>
    <t xml:space="preserve">  Otro mobiliar</t>
  </si>
  <si>
    <t xml:space="preserve"> Equso médico denta</t>
  </si>
  <si>
    <t xml:space="preserve">  Equso médico denta</t>
  </si>
  <si>
    <t xml:space="preserve">  Equso médico </t>
  </si>
  <si>
    <t xml:space="preserve"> Instrumentos médicos</t>
  </si>
  <si>
    <t xml:space="preserve">  Instrumentos médicos</t>
  </si>
  <si>
    <t xml:space="preserve">  Instrumentos </t>
  </si>
  <si>
    <t xml:space="preserve"> Instrumentos de laboratorio</t>
  </si>
  <si>
    <t xml:space="preserve">  Instrumentos de laboratorio</t>
  </si>
  <si>
    <t xml:space="preserve"> Automóviles y camiones</t>
  </si>
  <si>
    <t xml:space="preserve">  Automóviles y camiones</t>
  </si>
  <si>
    <t xml:space="preserve">  Automóviles y</t>
  </si>
  <si>
    <t xml:space="preserve"> Carrocerías y remolques</t>
  </si>
  <si>
    <t xml:space="preserve">  Carrocerías y remolques</t>
  </si>
  <si>
    <t xml:space="preserve">  Carrocerías y</t>
  </si>
  <si>
    <t xml:space="preserve">  Otro equipo de transporte</t>
  </si>
  <si>
    <t xml:space="preserve"> Otro equipo de transporte</t>
  </si>
  <si>
    <t xml:space="preserve"> Eq defensa y segurid</t>
  </si>
  <si>
    <t xml:space="preserve">  Eq defensa y segurid</t>
  </si>
  <si>
    <t xml:space="preserve">  Eq defensa y </t>
  </si>
  <si>
    <t xml:space="preserve"> maq y eqIndustrial</t>
  </si>
  <si>
    <t xml:space="preserve">  maq y eqIndustrial</t>
  </si>
  <si>
    <t xml:space="preserve">  maq y eqIndus</t>
  </si>
  <si>
    <t xml:space="preserve"> maq y eqConstruc</t>
  </si>
  <si>
    <t xml:space="preserve">  maq y eqConstruc</t>
  </si>
  <si>
    <t xml:space="preserve">  maq y eqConst</t>
  </si>
  <si>
    <t xml:space="preserve"> Sist AA calefacció</t>
  </si>
  <si>
    <t xml:space="preserve">  Sist AA calefacció</t>
  </si>
  <si>
    <t xml:space="preserve">  Sist AA calef</t>
  </si>
  <si>
    <t xml:space="preserve"> Eq Comunicación</t>
  </si>
  <si>
    <t xml:space="preserve">  Eq Comunicación</t>
  </si>
  <si>
    <t xml:space="preserve">  Eq Comunicaci</t>
  </si>
  <si>
    <t xml:space="preserve">  ApareléctrUdom</t>
  </si>
  <si>
    <t xml:space="preserve">  ApareléctrUdo</t>
  </si>
  <si>
    <t xml:space="preserve"> ApareléctrUdom</t>
  </si>
  <si>
    <t xml:space="preserve"> Eq de generación</t>
  </si>
  <si>
    <t xml:space="preserve">  Eq de generación</t>
  </si>
  <si>
    <t xml:space="preserve">  Eq de generac</t>
  </si>
  <si>
    <t xml:space="preserve"> Herramientas</t>
  </si>
  <si>
    <t xml:space="preserve">  Herramientas</t>
  </si>
  <si>
    <t xml:space="preserve"> Otros equipos</t>
  </si>
  <si>
    <t xml:space="preserve">  Otros equipos</t>
  </si>
  <si>
    <t xml:space="preserve"> Terrenos</t>
  </si>
  <si>
    <t xml:space="preserve">  Terrenos</t>
  </si>
  <si>
    <t xml:space="preserve">  Edificios e instalaciones</t>
  </si>
  <si>
    <t xml:space="preserve"> Edificios e instalaciones</t>
  </si>
  <si>
    <t xml:space="preserve">   Software</t>
  </si>
  <si>
    <t xml:space="preserve">  Software</t>
  </si>
  <si>
    <t xml:space="preserve"> Software</t>
  </si>
  <si>
    <t xml:space="preserve"> Licencia informatica</t>
  </si>
  <si>
    <t xml:space="preserve">  Licencia informatica</t>
  </si>
  <si>
    <t xml:space="preserve">  Licencia info</t>
  </si>
  <si>
    <t xml:space="preserve">  Edificación habitacional</t>
  </si>
  <si>
    <t xml:space="preserve">  Edificación h</t>
  </si>
  <si>
    <t xml:space="preserve"> Edificación habitacional</t>
  </si>
  <si>
    <t xml:space="preserve">  Edificación no habitacional</t>
  </si>
  <si>
    <t xml:space="preserve"> Edificación no habitacional</t>
  </si>
  <si>
    <t xml:space="preserve"> División terrenos</t>
  </si>
  <si>
    <t xml:space="preserve">  División terrenos</t>
  </si>
  <si>
    <t xml:space="preserve">  División terr</t>
  </si>
  <si>
    <t xml:space="preserve">  Construc víascom</t>
  </si>
  <si>
    <t xml:space="preserve"> Construc víascom</t>
  </si>
  <si>
    <t xml:space="preserve">  Otras construcc</t>
  </si>
  <si>
    <t xml:space="preserve">  Otras constru</t>
  </si>
  <si>
    <t xml:space="preserve"> Otras construcc</t>
  </si>
  <si>
    <t xml:space="preserve">  División de terrenos</t>
  </si>
  <si>
    <t xml:space="preserve">  División de t</t>
  </si>
  <si>
    <t xml:space="preserve"> División de terrenos</t>
  </si>
  <si>
    <t xml:space="preserve"> Estudios e investigaciones</t>
  </si>
  <si>
    <t xml:space="preserve">  Estudios e Investigaciones</t>
  </si>
  <si>
    <t xml:space="preserve">  Estudios e In</t>
  </si>
  <si>
    <t xml:space="preserve"> Estudios e Investigaciones</t>
  </si>
  <si>
    <t xml:space="preserve"> Contin por fenom nat</t>
  </si>
  <si>
    <t xml:space="preserve">  Contin por fenom nat</t>
  </si>
  <si>
    <t xml:space="preserve">  Contin por fe</t>
  </si>
  <si>
    <t xml:space="preserve"> Erogaciones complementarias</t>
  </si>
  <si>
    <t xml:space="preserve">  Erogaciones complementarias</t>
  </si>
  <si>
    <t xml:space="preserve">  Erogaciones c</t>
  </si>
  <si>
    <t xml:space="preserve"> Amortizacion Deuda 2017</t>
  </si>
  <si>
    <t xml:space="preserve">  Amortizacion Deuda 2017</t>
  </si>
  <si>
    <t xml:space="preserve">  Amortizacion </t>
  </si>
  <si>
    <t xml:space="preserve"> Amort Obras con Sent</t>
  </si>
  <si>
    <t xml:space="preserve">  Amort Obras con Sent</t>
  </si>
  <si>
    <t xml:space="preserve">  Amort Obras c</t>
  </si>
  <si>
    <t xml:space="preserve"> Int Deuda c GEG</t>
  </si>
  <si>
    <t xml:space="preserve">  Int Deuda c GEG</t>
  </si>
  <si>
    <t xml:space="preserve">  Int Deuda c G</t>
  </si>
  <si>
    <t xml:space="preserve"> Int Obras con Sentid</t>
  </si>
  <si>
    <t xml:space="preserve">  Int Obras con Sentid</t>
  </si>
  <si>
    <t xml:space="preserve">  Int Obras con</t>
  </si>
  <si>
    <t>K0502.0023</t>
  </si>
  <si>
    <t>11A MODIFICACION</t>
  </si>
  <si>
    <t>12A MODIFICACION</t>
  </si>
  <si>
    <t>11A  MODIFICACIÓN PRESUPUESTAL POR FUENTE DE FINANCIAMIENTO</t>
  </si>
  <si>
    <t>11A  MOD 2022</t>
  </si>
  <si>
    <t xml:space="preserve"> Conv Macro GEG 2022</t>
  </si>
  <si>
    <t>11A  MODIFICACIÓN PRESUPUESTAL POR CLASIFICADOR DEL RUBRO DE INGRESOS</t>
  </si>
  <si>
    <t>CONVENIO MACRO GEG</t>
  </si>
  <si>
    <t>11A  MODIFICACIÓN PRESUPUESTAL POR UNIDAD RESPONSABLE</t>
  </si>
  <si>
    <t>11A  MODIFICACIÓN PRESUPUESTAL POR CLASIFICADOR POR OBJETO DEL GASTO</t>
  </si>
  <si>
    <t xml:space="preserve">  maq y eqagrop</t>
  </si>
  <si>
    <t>AGMS/148/2022 Para la adquisición de un librero de 5 entrepaños de madera para el acomodo de libros de eventos históricos y personajes de la Ciudad de Salamanca donados por el cronista de Ciudad.</t>
  </si>
  <si>
    <t>DGByDS/1259/2022 Para la compra de papelería, material didáctico para los talleres de piñatas, impermeabilizantes y materiales para el mantenimiento del techo del Centro de Lectura y para la contratación de un externo para la reparación de las puertas como la principal del Centro de Lecturas, puerta de entrada de las bibliotecas “MARIA FLORES” y “Soledad Orozco.</t>
  </si>
  <si>
    <t>Almacenaje,Envase y Embalaje</t>
  </si>
  <si>
    <t>JCV/1273 /2022 Para el pago de almacenamiento de combustible, de la donación de Pemex y para el parque vehicular del Municipio de la actual administración.</t>
  </si>
  <si>
    <t>DFC-1354/2022 Para realizar el pago del Deducible de la U-866, con numero de póliza AUCO 449 y certificado 211.</t>
  </si>
  <si>
    <t>maq y eqagrop</t>
  </si>
  <si>
    <t>Maq y equipo agrop</t>
  </si>
  <si>
    <t>DPC/711/2022 Necesario para la compra de 4 botiquines equipados, 400 pares de guantes, 8 mascarillas, 20 puntas nasales para la atención de emergencia, así como uniformes 18 chalecos invernales para temporada de frio, 18 chamarras invernales y 18 playeras de manga larga, así como la compra de 16 llantas de uso rudo para las unidades 732,733,666,912.</t>
  </si>
  <si>
    <t xml:space="preserve">COMUDE/475/2022 Para la adquisición de plastiteja que requiere el techo del espacio creado del área de Gimnasio y usos múltiples en la deportiva Sur con dimensiones de 128 metros cuadrados. </t>
  </si>
  <si>
    <t>COMUDE/476/2022 Para la adquisición de 4 desbrozadoras de pastro,2 podadoras de pasto tipo carriola, 1 sopladora y 1 equipo de corte para llevar acabo el mantenimiento en las ares verdes de las Deportivas del Municipio y Cancha del Árbol.</t>
  </si>
  <si>
    <t>JMG/346/2022 Para la colación de 3 espejos enmarcados para el aula y baños, 4 vidrios filtrados en el centro comunitario ubicado en la calle Sol.</t>
  </si>
  <si>
    <t>DRH/0744/2022 Para el incentivo a 4 policías que tuvieron un desempeño sobresaliente, el cual se considera recurso adicional con la finalidad de incentivar a elementos que destaquen en el cumplimiento.</t>
  </si>
  <si>
    <t>Estimulos a la Productividad</t>
  </si>
  <si>
    <t>DRH/0719/2022 Para dar seguimiento al oficio DGM/DTV/1406/2022 de los servicios extraordinarios que realizan los elementos de vialidad derivado de las solicitudes que realizan los ciudadanos al área de movilidad y los futuros pagos que se pudieran generar en las siguientes catorcenas 2022.</t>
  </si>
  <si>
    <t>JMG/369/2022 Para la compra de 8 llaves monomando plástico para lavabo BASIC-ABS y así dar mantenimiento a los 8 baños del edificio de Leona Vicario.</t>
  </si>
  <si>
    <t>13,14</t>
  </si>
  <si>
    <t>JMG/378/2022 Para la compra de 12 lámparas led, así como 10 cintas de aislar para la adaptación de los gabinetes de luz alógena, el cual serán instalados en los pasillos del edificio Principal de Leona Vicario.</t>
  </si>
  <si>
    <r>
      <rPr>
        <b/>
        <sz val="11"/>
        <rFont val="Calibri"/>
        <family val="2"/>
      </rPr>
      <t>JMG/369/2022</t>
    </r>
    <r>
      <rPr>
        <sz val="11"/>
        <rFont val="Calibri"/>
        <family val="2"/>
      </rPr>
      <t xml:space="preserve"> Para la compra de 8 llaves monomando plástico para lavabo BASIC-ABS y así dar mantenimiento a los 8 baños del edificio de Leona Vicario.</t>
    </r>
    <r>
      <rPr>
        <b/>
        <sz val="11"/>
        <rFont val="Calibri"/>
        <family val="2"/>
      </rPr>
      <t>JMG/378/2022</t>
    </r>
    <r>
      <rPr>
        <sz val="11"/>
        <rFont val="Calibri"/>
        <family val="2"/>
      </rPr>
      <t xml:space="preserve"> Para la compra de 12 lámparas led, así como 10 cintas de aislar para la adaptación de los gabinetes de luz alógena, el cual serán instalados en los pasillos del edificio Principal de Leona Vicario.</t>
    </r>
  </si>
  <si>
    <t>MTE/232/2022 Requieren material de limpieza para tener en buenas condiciones las instalaciones del mercado.</t>
  </si>
  <si>
    <t>DGS/DSP/0467ª/2022 3261: para la renta de grúa articulada para mover planta que está en frente de las instalaciones al 911. 3921: Necesario para el pago nuevas portaciones de los policías aprox. 20 elementos. 3121 Para el servicio de gas, así dar apoyo a la guardia nacional y sedeña en casos extraordinarios.2111: para la adquisición de papelería de todas las áreas correspondientes de Seg. Pub.2731: Necesario para la compra de 16 tatamis y 10 domis para las actividades de los cadetes.</t>
  </si>
  <si>
    <t>DGDE/DT/483/2022 Para los gastos del Festival del Atole y Buñuelo en conjunto del DIF el día 10 de diciembre del presente años en el Ecoparque.</t>
  </si>
  <si>
    <t>Otros Subsidios</t>
  </si>
  <si>
    <t>TMS/1027/2022 (SPP/693/2022) Para los apoyos que requieren los Ciudadanos Salmantinos.</t>
  </si>
  <si>
    <t>TMS/1028/2022 (DGGF/102/22) el cual requiere el apoyo de la Convocatoria de FIDESSEG 2022 el proyecto restauración del inmueble Patrimonio Cultural denominado Templo de San Agustín siendo la aportación del Municipio el 50% y el otro 50% el Estado “ Guanajuato Patrimonio de la Humanidad A.C”.</t>
  </si>
  <si>
    <t>PyJ/n-0222/2022 Para la adquisición de un astilladora (molino) para acoplarse a mini cargador frontal y moler troncos y maleza en sitio y para la compra de 1 tractor con acoplamiento podador de árboles.</t>
  </si>
  <si>
    <t>DGDE/484/2022 Para llevar a cabo el proyecto 4H en 4 de Altamira el cual impactara 28 comunidades, esto con el fin de dar el subsidio para acércalo con malla ciclónica y puerta del polígono del predio.</t>
  </si>
  <si>
    <t>DGDE/486/2022 Requieren la compra de focos para suplir los focos fundidos de la Dirección de Desarrollo Económico, como luz vintage para el evento “Camina por los Comercios de Salamanca” que se realizara el día 03 de Diciembre del presente año.</t>
  </si>
  <si>
    <t>DGE/487/2022 Requiere el servicio de fumigación para la Dirección de Desarrollo Económico, debido que se ha afectado dichas oficinas por la construcción del comedor nuevo en Leona Vicario.</t>
  </si>
  <si>
    <t>23,24,25</t>
  </si>
  <si>
    <t>DGDE/482/2022 Se requiere la contratación de música (Mariachi) y el arrendamiento de estacionamiento para la colocación de los comercios de comida que se llevara a cabo el evento “Camina por los Comercios del Centro de Salamanca”.</t>
  </si>
  <si>
    <r>
      <rPr>
        <b/>
        <sz val="11"/>
        <rFont val="Calibri"/>
        <family val="2"/>
      </rPr>
      <t>DGDE/486/2022</t>
    </r>
    <r>
      <rPr>
        <sz val="11"/>
        <rFont val="Calibri"/>
        <family val="2"/>
      </rPr>
      <t xml:space="preserve"> Requieren la compra de focos para suplir los focos fundidos de la Dirección de Desarrollo Económico, como luz vintage para el evento “Camina por los Comercios de Salamanca” que se realizara el día 03 de Diciembre del presente año.</t>
    </r>
    <r>
      <rPr>
        <b/>
        <sz val="11"/>
        <rFont val="Calibri"/>
        <family val="2"/>
      </rPr>
      <t xml:space="preserve">DGE/487/2022 </t>
    </r>
    <r>
      <rPr>
        <sz val="11"/>
        <rFont val="Calibri"/>
        <family val="2"/>
      </rPr>
      <t>Requiere el servicio de fumigación para la Dirección de Desarrollo Económico, debido que se ha afectado dichas oficinas por la construcción del comedor nuevo en Leona Vicario.</t>
    </r>
    <r>
      <rPr>
        <b/>
        <sz val="11"/>
        <rFont val="Calibri"/>
        <family val="2"/>
      </rPr>
      <t>DGDE/482/2022</t>
    </r>
    <r>
      <rPr>
        <sz val="11"/>
        <rFont val="Calibri"/>
        <family val="2"/>
      </rPr>
      <t xml:space="preserve"> Se requiere la contratación de música (Mariachi) y el arrendamiento de estacionamiento para la colocación de los comercios de comida que se llevara a cabo el evento “Camina por los Comercios del Centro de Salamanca”.</t>
    </r>
  </si>
  <si>
    <t>DGDE/485/2022 Para solventara 2 estudios que llevara a cabo la Dirección de Desarrollo Económico 1. Estudios determinantes de la competitividad del Municipio de Salamanca Guanajuato elaborado por la Universidad Autónoma de Nuevo León el cual está clasificado en 3 ejes: Desempeño económico, Capital humano y bienestar social e infraestructura energética para la competitividad y 2. Estudio Market Análisis el cual dará a conocer la oferta disponible para la atracción de inversiones junto con el origen de las inversiones y los eslabones de las cadenas productivas de la región.</t>
  </si>
  <si>
    <t>JMG/398/2022 Se requiere suministro de material de limpieza para los meses de noviembre y diciembre, enero y febrero como jabón líquido para manos, cloro, limpiador multiusos, papel higiénico, toalla inter doblada y en rolo y jabón en polvo para los edificios de Leona Vicario, Presidencia Municipal, y proveer a los Militares en sus estadías.</t>
  </si>
  <si>
    <t>DFC-1403/2022 Se requiere para material de limpieza de la Dirección de Fiscalización, la compra de brochas y pintura para marcar los espacios de las ultimas festividades del año 2022 y box lunch para el personal operativo que laborara en las festividades y que doblan turnos.</t>
  </si>
  <si>
    <t>SHA/1898/2022 Para la adquisición de papelería para re-abastecer a la Secretaria H. Ayuntamiento, Archivo Municipal, Junta Local de Reclutamiento, Jefatura de Delegaos, Derechos Humanos y Apoyo Edilicio para el periodo de noviembre 2022 marzo 2023.</t>
  </si>
  <si>
    <t>DGAJ/608/2022 3441: Para contar con el recurso y dar atención a la solicitud de pago para la reparación de daños de vehículos del Municipio y dar seguimiento al oficio PyJ/n-0221-2022. 2961 Y 3551 para las refacciones y mantenimiento de las unidades 855 y 165 de la Direccionó de Jurídico.</t>
  </si>
  <si>
    <t>DGByDS/1293/2022 se requiere el recurso para dar apoyo a personas de situaciones venerables afectados por algún siniestro, apoyo en material de construcción los cuales se consideran apoyar en el mes de noviembre y diciembre.</t>
  </si>
  <si>
    <t>4,28,32</t>
  </si>
  <si>
    <t>DFC-1408/2022 Se requiere comprar 5 webcam con soporte para el uso de los inspectores en turno, debido que son indispensables para la seguridad del desarrollo de sus actividades en campo.</t>
  </si>
  <si>
    <r>
      <rPr>
        <b/>
        <sz val="11"/>
        <rFont val="Calibri"/>
        <family val="2"/>
      </rPr>
      <t>DFC-1354/2022</t>
    </r>
    <r>
      <rPr>
        <sz val="11"/>
        <rFont val="Calibri"/>
        <family val="2"/>
      </rPr>
      <t xml:space="preserve"> Para realizar el pago del Deducible de la U-866, con numero de póliza AUCO 449 y certificado 211.</t>
    </r>
    <r>
      <rPr>
        <b/>
        <sz val="11"/>
        <rFont val="Calibri"/>
        <family val="2"/>
      </rPr>
      <t>DFC-1403/2022</t>
    </r>
    <r>
      <rPr>
        <sz val="11"/>
        <rFont val="Calibri"/>
        <family val="2"/>
      </rPr>
      <t xml:space="preserve"> Se requiere para material de limpieza de la Dirección de Fiscalización, la compra de brochas y pintura para marcar los espacios de las ultimas festividades del año 2022 y box lunch para el personal operativo que laborara en las festividades y que doblan turnos.</t>
    </r>
    <r>
      <rPr>
        <b/>
        <sz val="11"/>
        <rFont val="Calibri"/>
        <family val="2"/>
      </rPr>
      <t>DFC-1408/2022</t>
    </r>
    <r>
      <rPr>
        <sz val="11"/>
        <rFont val="Calibri"/>
        <family val="2"/>
      </rPr>
      <t xml:space="preserve"> Se requiere comprar 5 webcam con soporte para el uso de los inspectores en turno, debido que son indispensables para la seguridad del desarrollo de sus actividades en campo.</t>
    </r>
  </si>
  <si>
    <t>SPP/660/2022 2111: Se requiere la copra de papelería para eficientar y dar seguimientos a los asuntos relacionados a la Secretaria Particular. 3811: para solventar loes eventos del mes de diciembre con los adornos navideños en la plaza cívica Miguel Hidalgo, Andador revolución, Jardín Constitución, calle Zaragoza, así como la renta de show laser y la mega rosca de Reyes para enero 2023.</t>
  </si>
  <si>
    <t>SPP/698/2022 para dar seguimiento y considerar los gastos con ambos fondos para los eventos del mes de diciembre con los adornos navideños en la plaza cívica Miguel Hidalgo, Andador revolución, Jardín Constitución, calle Zaragoza, así como la renta de show laser y la mega rosca de Reyes para enero 2023.</t>
  </si>
  <si>
    <t>DRH/0797/2022 Para la compra de rollos para la impresión de las credenciales de los trabajadores de la administración.</t>
  </si>
  <si>
    <t>CAT/801/2022 Para la adquisición de hojas de máquina, plumas, marcadores, lápices, etc. que requiere abastecer a catastro e impuesto predial durante el fin de año e inicio de año.</t>
  </si>
  <si>
    <t>JTM/0223/2022 Necesario para la compra de un escáner el cual hace la corrección y detección de las fallas eléctricas, así como calibrar y monitorear los cuerpos de aceleración y reseteo de servicios de los vehículos.</t>
  </si>
  <si>
    <t>39.a</t>
  </si>
  <si>
    <t>DGM/1546/2022 Para la compra de radios de comunicación que requiere la Dirección de Transporte, Infraestructura, Área Jurídica, Tránsito y Vialidad</t>
  </si>
  <si>
    <t>39.b</t>
  </si>
  <si>
    <t>DGM/1547/2022 Para la compra de papelería y la adquisición de 6 sillas para el personal administrativo.</t>
  </si>
  <si>
    <t>39.c</t>
  </si>
  <si>
    <t>39.d</t>
  </si>
  <si>
    <t>DGM/1548/2022 Para la compra de alimentos e hidratación que se requiere dar a los elementos de tránsito y vialidad, transporte e infraestructura por la cobertura de la operatividad extraordinaria en fiesta de Santa Cecilia, Fiestas de Decembrina y Operativo Guadalupe-Reye.</t>
  </si>
  <si>
    <t>39.c,39.d</t>
  </si>
  <si>
    <t>DGM/1549/2022 Requieren la compra de focos incandescentes, fusibles, lentes led para semáforos, así como accesorios eléctricos del equipo de transporte, multímetros, cables pasa corrientes, fusibles, cargador de batería, pilas, etc.</t>
  </si>
  <si>
    <r>
      <rPr>
        <b/>
        <sz val="11"/>
        <rFont val="Calibri"/>
        <family val="2"/>
      </rPr>
      <t>DGM/1548/2022</t>
    </r>
    <r>
      <rPr>
        <sz val="11"/>
        <rFont val="Calibri"/>
        <family val="2"/>
      </rPr>
      <t xml:space="preserve"> Para la compra de alimentos e hidratación que se requiere dar a los elementos de tránsito y vialidad, transporte e infraestructura por la cobertura de la operatividad extraordinaria en fiesta de Santa Cecilia, Fiestas de Decembrina y Operativo Guadalupe-Reyes. </t>
    </r>
    <r>
      <rPr>
        <b/>
        <sz val="11"/>
        <rFont val="Calibri"/>
        <family val="2"/>
      </rPr>
      <t>DGM/1549/2022</t>
    </r>
    <r>
      <rPr>
        <sz val="11"/>
        <rFont val="Calibri"/>
        <family val="2"/>
      </rPr>
      <t xml:space="preserve"> Requieren la compra de focos incandescentes, fusibles, lentes led para semáforos, así como accesorios eléctricos del equipo de transporte, multímetros, cables pasa corrientes, fusibles, cargador de batería, pilas, etc.</t>
    </r>
  </si>
  <si>
    <t>DTI/167/2022 Para la compra de planta generadora de energía eléctrica para el soporte a los SITE´S wn caso de corte de energía por parte de C.F.E, la adquisición de Software virtualización y respaldo de máquinas virtuales, para el pago de arrendamiento de equipos de impresión que cuenta el Municipio y para la adquisición de un servidor espejo para ejecutar los sistemas de predial, ingresos y varios sistemas.</t>
  </si>
  <si>
    <t>K0504.0029</t>
  </si>
  <si>
    <t>DGOP/2400/2022 Para las Construcción de centros comunitarios en la colonia San Pedro del Municipio de Salamanca.</t>
  </si>
  <si>
    <t>K0504.0028</t>
  </si>
  <si>
    <t>DGOP/2399/2022 Para las Construcción de centros comunitarios en la colonia San Javier del Municipio de Salamanca.</t>
  </si>
  <si>
    <t>K0502.0018</t>
  </si>
  <si>
    <t>K0504.0027</t>
  </si>
  <si>
    <t>DGOP/2202/2022 Para la Construcción de calle con concreto en la loc. Valtierra en calle Cuauhtémoc Sur Segunda Etapa constructiva. APORTACION BENEFICIARIOS.</t>
  </si>
  <si>
    <t>DGOP/2210/2022 Para el Programa de Mejoramiento de caminos Rurales (Saca cosechas) en el Municipio de Salamanca. APORTACION BENEFICIARIOS.</t>
  </si>
  <si>
    <t>41,42,52</t>
  </si>
  <si>
    <t>K0504.0031</t>
  </si>
  <si>
    <t>DGOP/2439/2022 Para la reubicación de drenaje sanitario sobre la calle francisco villa en la loc. Valtierra, del Municipio de Salamanca, 1er etapa.</t>
  </si>
  <si>
    <r>
      <rPr>
        <b/>
        <sz val="11"/>
        <rFont val="Calibri"/>
        <family val="2"/>
      </rPr>
      <t>DGOP/2400/2022</t>
    </r>
    <r>
      <rPr>
        <sz val="11"/>
        <rFont val="Calibri"/>
        <family val="2"/>
      </rPr>
      <t xml:space="preserve"> Para las Construcción de centros comunitarios en la colonia San Pedro del Municipio de Salamanca.</t>
    </r>
    <r>
      <rPr>
        <b/>
        <sz val="11"/>
        <rFont val="Calibri"/>
        <family val="2"/>
      </rPr>
      <t>DGOP/2399/2022</t>
    </r>
    <r>
      <rPr>
        <sz val="11"/>
        <rFont val="Calibri"/>
        <family val="2"/>
      </rPr>
      <t xml:space="preserve"> Para las Construcción de centros comunitarios en la colonia San Javier del Municipio de Salamanca.</t>
    </r>
    <r>
      <rPr>
        <b/>
        <sz val="11"/>
        <rFont val="Calibri"/>
        <family val="2"/>
      </rPr>
      <t>DGOP/2439/2022</t>
    </r>
    <r>
      <rPr>
        <sz val="11"/>
        <rFont val="Calibri"/>
        <family val="2"/>
      </rPr>
      <t xml:space="preserve"> Para la reubicación de drenaje sanitario sobre la calle francisco villa en la loc. Valtierra, del Municipio de Salamanca, 1er etapa.</t>
    </r>
  </si>
  <si>
    <t>DGByDS/1294/2022 Para la construcción de gimnasio de box, aparatos y calistenia en el Deportiva Norte. Primer Etapa.</t>
  </si>
  <si>
    <t>K0504.0030</t>
  </si>
  <si>
    <t>TMS/1032/2022 (DR/302/2022) que requiere la adquisición de bomba sumergible para el área de proceso de agua tratada, adquisición de pijas, taquetes y tornillos para el mantenimiento preventivo de los equipos de rastro y así mismo una válvula de paso de vapor para el sistema de agua caliente y vapor que requiere el proceso de canales porcinas.</t>
  </si>
  <si>
    <t>Subsidios a la distribución</t>
  </si>
  <si>
    <t>TMS/1033/2022 (DGDE/488/2022) para el cumplimiento del proyecto APOYOS POR TI,SALAMANCA relacionados con los lineamientos de operación de apoyos al comercios, emprendedores Salmantinos.</t>
  </si>
  <si>
    <t>19,20</t>
  </si>
  <si>
    <t>1100121</t>
  </si>
  <si>
    <t>TMS1034/2022 (SPP/725/2022) para la adquisición de adornos navideños del primer cuadro de la Ciudad (Plaza Cívica, Andador Revolución, Fachada de la Presidencia Municipal, Jardín Constitución, Calles Benito Juárez e Ignacio Zaragoza), el encendido de árbol y la rosca de reyes.</t>
  </si>
  <si>
    <r>
      <rPr>
        <b/>
        <sz val="10"/>
        <rFont val="Arial"/>
        <family val="2"/>
      </rPr>
      <t>TMS/1033/2022 (DGDE/488/2022</t>
    </r>
    <r>
      <rPr>
        <sz val="10"/>
        <rFont val="Arial"/>
        <family val="2"/>
      </rPr>
      <t>) para el cumplimiento del proyecto APOYOS POR TI,SALAMANCA relacionados con los lineamientos de operación de apoyos al comercios, emprendedores Salmantinos.</t>
    </r>
    <r>
      <rPr>
        <b/>
        <sz val="10"/>
        <rFont val="Arial"/>
        <family val="2"/>
      </rPr>
      <t xml:space="preserve"> TMS1034/2022 (SPP/725/2022</t>
    </r>
    <r>
      <rPr>
        <sz val="10"/>
        <rFont val="Arial"/>
        <family val="2"/>
      </rPr>
      <t>) para la adquisición de adornos navideños del primer cuadro de la Ciudad (Plaza Cívica, Andador Revolución, Fachada de la Presidencia Municipal, Jardín Constitución, Calles Benito Juárez e Ignacio Zaragoza), el encendido de árbol y la rosca de reyes.</t>
    </r>
  </si>
  <si>
    <t>TMS/1038/2022 (DGM1560/2022) Se requiere una máquina para pintar lo señalamientos viales (pinta rayas) de pintura termoplástica de fundición rápida.</t>
  </si>
  <si>
    <t>TMS/1039/2022 (DGSPM/255/2022) Para la adquisición de una trituradora industrial de madera para la dirección de parques y jardines, la adquisición de 10 hidrolavadoras para el mantenimiento y limpieza en la plazoleta Miguel Hidalgo, Andador Revolución y Jardín principal, así como para lavar los camiones recolectores y 10 desbrozadoras y 5 podadoras de carriola para dar mantenimiento a los jardines y camellones.</t>
  </si>
  <si>
    <t>DRH/0801/2022 Para cumplir con el pago de impuestos sobre nómina del periodo restante del ejercicio 2022. (octubre, noviembre, diciembre).</t>
  </si>
  <si>
    <t>SUPLEMENTO SOLICITADO POR OBRA PÚBLICA</t>
  </si>
  <si>
    <t>SUPLEMENTOS 12A MOD 2022</t>
  </si>
  <si>
    <t>ETAPA</t>
  </si>
  <si>
    <t>CENTRO DE COSTE</t>
  </si>
  <si>
    <t xml:space="preserve"> IMPORTE </t>
  </si>
  <si>
    <t>DESCRIPCIÓN</t>
  </si>
  <si>
    <t>INGRESO</t>
  </si>
  <si>
    <t>I260-000</t>
  </si>
  <si>
    <t>GASTO</t>
  </si>
  <si>
    <t>K0502.0027</t>
  </si>
  <si>
    <t>SUPLEMENTO SOLICITADO POR  INGRESOS (TESORERIA)</t>
  </si>
  <si>
    <t>DI/383/2022 Se solicita presupuestar los intereses generados en los diferentes fondos para realizar el cierre mensual.</t>
  </si>
  <si>
    <t>TOTAL SUPLEMENTOS</t>
  </si>
  <si>
    <t>01</t>
  </si>
  <si>
    <t>46.a</t>
  </si>
  <si>
    <t>46.b</t>
  </si>
  <si>
    <t>46.c</t>
  </si>
  <si>
    <t>46.d</t>
  </si>
  <si>
    <t>46.e</t>
  </si>
  <si>
    <t>46.f</t>
  </si>
  <si>
    <t>DRH/0796/2022 Para la aplicación del pago de trabajadores de la administración en las catorcenas que restan del ejercicio 2022.</t>
  </si>
  <si>
    <t>47,48</t>
  </si>
  <si>
    <r>
      <rPr>
        <b/>
        <sz val="9"/>
        <rFont val="Arial"/>
        <family val="2"/>
      </rPr>
      <t>TMS/1038/2022 (DGM1560/2022)</t>
    </r>
    <r>
      <rPr>
        <sz val="9"/>
        <rFont val="Arial"/>
        <family val="2"/>
      </rPr>
      <t xml:space="preserve"> Se requiere una máquina para pintar lo señalamientos viales (pinta rayas) de pintura termoplástica de fundición rápida.</t>
    </r>
    <r>
      <rPr>
        <b/>
        <sz val="9"/>
        <rFont val="Arial"/>
        <family val="2"/>
      </rPr>
      <t>TMS/1039/2022 (DGSPM/255/2022)</t>
    </r>
    <r>
      <rPr>
        <sz val="9"/>
        <rFont val="Arial"/>
        <family val="2"/>
      </rPr>
      <t xml:space="preserve"> Para la adquisición de una trituradora industrial de madera para la dirección de parques y jardines, la adquisición de 10 hidrolavadoras para el mantenimiento y limpieza en la plazoleta Miguel Hidalgo, Andador Revolución y Jardín principal, así como para lavar los camiones recolectores y 10 desbrozadoras y 5 podadoras de carriola para dar mantenimiento a los jardines y camellones.</t>
    </r>
  </si>
  <si>
    <t>12,38</t>
  </si>
  <si>
    <r>
      <rPr>
        <b/>
        <sz val="10"/>
        <rFont val="Arial"/>
        <family val="2"/>
      </rPr>
      <t xml:space="preserve">TMS/1028/2022 (DGGF/102/22) </t>
    </r>
    <r>
      <rPr>
        <sz val="10"/>
        <rFont val="Arial"/>
        <family val="2"/>
      </rPr>
      <t xml:space="preserve">el cual requiere el apoyo de la Convocatoria de FIDESSEG 2022 el proyecto restauración del inmueble Patrimonio Cultural denominado Templo de San Agustín siendo la aportación del Municipio el 50% y el otro 50% el Estado “ Guanajuato Patrimonio de la Humanidad A.C”. </t>
    </r>
    <r>
      <rPr>
        <b/>
        <sz val="10"/>
        <rFont val="Arial"/>
        <family val="2"/>
      </rPr>
      <t>TMS/1037/2022 (DSL/961/2022)</t>
    </r>
    <r>
      <rPr>
        <sz val="10"/>
        <rFont val="Arial"/>
        <family val="2"/>
      </rPr>
      <t xml:space="preserve"> para el pago de renta de la tolva que traslada el material pétreo a la celda para el recubrimiento de la basura en el Relleno Sanitario correspondiente a los meses de septiembre, octubre, noviembre y diciembre.</t>
    </r>
  </si>
  <si>
    <t>TMS/1037/2022 (DSL/961/2022) para el pago de renta de la tolva que traslada el material pétreo a la celda para el recubrimiento de la basura en el Relleno Sanitario correspondiente a los meses de septiembre, octubre, noviembre y diciembre.</t>
  </si>
  <si>
    <t>DRH/0718/2022 se hace la corrección del oficio DRH/0625/2022 de fecha de 25 de agosto 2022, se solicitó traspaso en las partidas señaladas en el oficio DRH/0718/2022 las cuales fueron aprobadas en la 9na modificación en dicha solicitud se indicó la partida correcta, pero programa y área funcional no, por lo que se solicita el traspaso para la corrección.</t>
  </si>
  <si>
    <t>DGOP/2201/2022 Para la Construcción de calle con concreto en la Loc. Valtierra en calle Cuauhtémoc Sur. Segunda etapa.</t>
  </si>
  <si>
    <t>44,53</t>
  </si>
  <si>
    <t>DGOP/2401/2022 Para la ampliación de electrificación en la Loc. El Divisador del Municipio de Salamanca.</t>
  </si>
  <si>
    <r>
      <rPr>
        <b/>
        <sz val="11"/>
        <rFont val="Calibri"/>
        <family val="2"/>
      </rPr>
      <t>DGOP/2201/2022</t>
    </r>
    <r>
      <rPr>
        <sz val="11"/>
        <rFont val="Calibri"/>
        <family val="2"/>
      </rPr>
      <t xml:space="preserve"> Para la Construcción de calle con concreto en la Loc. Valtierra en calle Cuauhtémoc Sur. Segunda etapa.</t>
    </r>
    <r>
      <rPr>
        <b/>
        <sz val="11"/>
        <rFont val="Calibri"/>
        <family val="2"/>
      </rPr>
      <t xml:space="preserve">DGOP/2401/2022 </t>
    </r>
    <r>
      <rPr>
        <sz val="11"/>
        <rFont val="Calibri"/>
        <family val="2"/>
      </rPr>
      <t>Para la ampliación de electrificación en la Loc. El Divisador del Municipio de Salamanca.</t>
    </r>
  </si>
  <si>
    <t>51,55</t>
  </si>
  <si>
    <t>19,54</t>
  </si>
  <si>
    <t>47,54</t>
  </si>
  <si>
    <t>6,17,54</t>
  </si>
  <si>
    <t>TMS/1045/2022 (DI/383/2022) de los suplementos de los intereses generados de los diferentes fondos.</t>
  </si>
  <si>
    <r>
      <t>TMS/1033/2022 (DGDE/488/2022) para el cumplimiento del proyecto APOYOS POR TI,SALAMANCA relacionados con los lineamientos de operación de apoyos al comercios, emprendedores Salmantinos</t>
    </r>
    <r>
      <rPr>
        <b/>
        <sz val="10"/>
        <rFont val="Arial"/>
        <family val="2"/>
      </rPr>
      <t>.TMS/1045/2022 (DI/383/2022)</t>
    </r>
    <r>
      <rPr>
        <sz val="10"/>
        <rFont val="Arial"/>
        <family val="2"/>
      </rPr>
      <t xml:space="preserve"> de los suplementos de los intereses generados de los diferentes fondos.</t>
    </r>
  </si>
  <si>
    <r>
      <rPr>
        <b/>
        <sz val="10"/>
        <rFont val="Arial"/>
        <family val="2"/>
      </rPr>
      <t>TMS/1027/2022 (SPP/693/2022)</t>
    </r>
    <r>
      <rPr>
        <sz val="10"/>
        <rFont val="Arial"/>
        <family val="2"/>
      </rPr>
      <t xml:space="preserve"> Para los apoyos que requieren los Ciudadanos Salmantinos.</t>
    </r>
    <r>
      <rPr>
        <b/>
        <sz val="10"/>
        <rFont val="Arial"/>
        <family val="2"/>
      </rPr>
      <t>TMS/1032/2022 (DR/302/2022)</t>
    </r>
    <r>
      <rPr>
        <sz val="10"/>
        <rFont val="Arial"/>
        <family val="2"/>
      </rPr>
      <t xml:space="preserve"> que requiere la adquisición de bomba sumergible para el área de proceso de agua tratada, adquisición de pijas, taquetes y tornillos para el mantenimiento preventivo de los equipos de rastro y así mismo una válvula de paso de vapor para el sistema de agua caliente y vapor que requiere el proceso de canales porcinas.</t>
    </r>
    <r>
      <rPr>
        <b/>
        <sz val="10"/>
        <rFont val="Arial"/>
        <family val="2"/>
      </rPr>
      <t>TMS/1045/2022 (DI/383/2022</t>
    </r>
    <r>
      <rPr>
        <sz val="10"/>
        <rFont val="Arial"/>
        <family val="2"/>
      </rPr>
      <t>) de los suplementos de los intereses generados de los diferentes fondos.</t>
    </r>
  </si>
  <si>
    <r>
      <t>TMS/1038/2022 (DGM1560/2022) Se requiere una máquina para pintar lo señalamientos viales (pinta rayas) de pintura termoplástica de fundición rápida</t>
    </r>
    <r>
      <rPr>
        <b/>
        <sz val="10"/>
        <rFont val="Arial"/>
        <family val="2"/>
      </rPr>
      <t>.TMS/1045/2022 (DI/383/2022</t>
    </r>
    <r>
      <rPr>
        <sz val="10"/>
        <rFont val="Arial"/>
        <family val="2"/>
      </rPr>
      <t>) de los suplementos de los intereses generados de los diferentes fondos.</t>
    </r>
  </si>
  <si>
    <t>RESUMEN DE TRASPASOS POR CAPITULOS</t>
  </si>
  <si>
    <t xml:space="preserve">PRESUPUESTO DE EGRESOS  EJERCICIO FISCAL 2022 </t>
  </si>
  <si>
    <t>TOTAL CAPITULO 1000</t>
  </si>
  <si>
    <t>TOTAL CAPITULO 2000</t>
  </si>
  <si>
    <t>TOTAL CAPITULO 3000</t>
  </si>
  <si>
    <t>TOTAL CAPITULO 4000</t>
  </si>
  <si>
    <t>TOTAL CAPITULO 5000</t>
  </si>
  <si>
    <t>TOTAL CAPITULO 6000</t>
  </si>
  <si>
    <t>TOTAL CAPITULO 7000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</si>
</sst>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42" x14ac:knownFonts="1">
    <font>
      <sz val="10"/>
      <name val="Arial"/>
    </font>
    <font>
      <sz val="11"/>
      <color theme="1"/>
      <name val="Calibri"/>
      <family val="2"/>
      <scheme val="minor"/>
    </font>
    <font>
      <sz val="11"/>
      <color theme="1"/>
      <name val="Calibri"/>
      <family val="2"/>
      <scheme val="minor"/>
    </font>
    <font>
      <b/>
      <sz val="11"/>
      <color rgb="FF000000"/>
      <name val="Candara"/>
      <family val="2"/>
    </font>
    <font>
      <sz val="10"/>
      <name val="Arial"/>
      <family val="2"/>
    </font>
    <font>
      <b/>
      <sz val="11"/>
      <color rgb="FF002060"/>
      <name val="Candara"/>
      <family val="2"/>
    </font>
    <font>
      <b/>
      <sz val="11"/>
      <color rgb="FFFF0000"/>
      <name val="Candara"/>
      <family val="2"/>
    </font>
    <font>
      <b/>
      <sz val="10"/>
      <name val="Arial"/>
      <family val="2"/>
    </font>
    <font>
      <b/>
      <sz val="11"/>
      <color rgb="FF000000"/>
      <name val="Calibri"/>
      <family val="2"/>
    </font>
    <font>
      <b/>
      <sz val="8"/>
      <color rgb="FF000000"/>
      <name val="Calibri"/>
      <family val="2"/>
    </font>
    <font>
      <b/>
      <sz val="10"/>
      <color rgb="FF002060"/>
      <name val="Arial"/>
      <family val="2"/>
    </font>
    <font>
      <b/>
      <sz val="10"/>
      <color rgb="FFFF0000"/>
      <name val="Arial"/>
      <family val="2"/>
    </font>
    <font>
      <sz val="11"/>
      <name val="Calibri"/>
      <family val="2"/>
    </font>
    <font>
      <sz val="10"/>
      <color rgb="FF002060"/>
      <name val="Arial"/>
      <family val="2"/>
    </font>
    <font>
      <sz val="10"/>
      <color rgb="FF000000"/>
      <name val="Arial"/>
      <family val="2"/>
    </font>
    <font>
      <sz val="10"/>
      <color rgb="FFFF0000"/>
      <name val="Arial"/>
      <family val="2"/>
    </font>
    <font>
      <b/>
      <sz val="10"/>
      <color rgb="FF000000"/>
      <name val="Arial"/>
      <family val="2"/>
    </font>
    <font>
      <b/>
      <sz val="10"/>
      <color theme="1"/>
      <name val="Arial"/>
      <family val="2"/>
    </font>
    <font>
      <sz val="8"/>
      <name val="Arial"/>
      <family val="2"/>
    </font>
    <font>
      <sz val="7"/>
      <name val="Arial"/>
      <family val="2"/>
    </font>
    <font>
      <sz val="9"/>
      <name val="Calibri"/>
      <family val="2"/>
    </font>
    <font>
      <sz val="8"/>
      <name val="Calibri"/>
      <family val="2"/>
      <scheme val="minor"/>
    </font>
    <font>
      <b/>
      <sz val="11"/>
      <color theme="1"/>
      <name val="Calibri"/>
      <family val="2"/>
      <scheme val="minor"/>
    </font>
    <font>
      <sz val="11"/>
      <name val="Calibri"/>
      <family val="2"/>
      <scheme val="minor"/>
    </font>
    <font>
      <b/>
      <sz val="12"/>
      <color theme="1"/>
      <name val="Calibri"/>
      <family val="2"/>
      <scheme val="minor"/>
    </font>
    <font>
      <b/>
      <i/>
      <sz val="11"/>
      <color theme="1"/>
      <name val="Calibri"/>
      <family val="2"/>
      <scheme val="minor"/>
    </font>
    <font>
      <sz val="11"/>
      <color indexed="8"/>
      <name val="Calibri"/>
      <family val="2"/>
      <scheme val="minor"/>
    </font>
    <font>
      <b/>
      <sz val="11"/>
      <name val="Calibri"/>
      <family val="2"/>
    </font>
    <font>
      <sz val="10"/>
      <color theme="1"/>
      <name val="Arial"/>
      <family val="2"/>
    </font>
    <font>
      <sz val="9"/>
      <name val="Arial"/>
      <family val="2"/>
    </font>
    <font>
      <b/>
      <sz val="9"/>
      <name val="Arial"/>
      <family val="2"/>
    </font>
    <font>
      <b/>
      <sz val="22"/>
      <name val="Arial"/>
      <family val="2"/>
    </font>
    <font>
      <b/>
      <sz val="14"/>
      <name val="Arial"/>
      <family val="2"/>
    </font>
    <font>
      <sz val="12"/>
      <name val="Calibri"/>
      <family val="2"/>
      <scheme val="minor"/>
    </font>
    <font>
      <b/>
      <sz val="12"/>
      <name val="Calibri"/>
      <family val="2"/>
      <scheme val="minor"/>
    </font>
    <font>
      <b/>
      <sz val="10"/>
      <name val="Calibri"/>
      <family val="2"/>
      <scheme val="minor"/>
    </font>
    <font>
      <sz val="11"/>
      <color rgb="FF000000"/>
      <name val="Arial"/>
      <family val="2"/>
    </font>
    <font>
      <b/>
      <i/>
      <u/>
      <sz val="28"/>
      <color theme="1"/>
      <name val="Calibri"/>
      <family val="2"/>
      <scheme val="minor"/>
    </font>
    <font>
      <b/>
      <sz val="18"/>
      <color theme="1"/>
      <name val="Calibri"/>
      <family val="2"/>
      <scheme val="minor"/>
    </font>
    <font>
      <b/>
      <sz val="13"/>
      <name val="Arial"/>
      <family val="2"/>
    </font>
    <font>
      <b/>
      <sz val="13"/>
      <color rgb="FF000000"/>
      <name val="Calibri"/>
      <family val="2"/>
    </font>
    <font>
      <b/>
      <sz val="13"/>
      <color rgb="FF000000"/>
      <name val="Arial"/>
      <family val="2"/>
    </font>
  </fonts>
  <fills count="14">
    <fill>
      <patternFill patternType="none"/>
    </fill>
    <fill>
      <patternFill patternType="gray125"/>
    </fill>
    <fill>
      <patternFill patternType="solid">
        <fgColor rgb="FFF2F2F2"/>
        <bgColor rgb="FF000000"/>
      </patternFill>
    </fill>
    <fill>
      <patternFill patternType="solid">
        <fgColor rgb="FFCCCCFF"/>
        <bgColor rgb="FF000000"/>
      </patternFill>
    </fill>
    <fill>
      <patternFill patternType="solid">
        <fgColor theme="0" tint="-4.9989318521683403E-2"/>
        <bgColor indexed="64"/>
      </patternFill>
    </fill>
    <fill>
      <patternFill patternType="solid">
        <fgColor rgb="FFCCCCFF"/>
        <bgColor indexed="64"/>
      </patternFill>
    </fill>
    <fill>
      <patternFill patternType="solid">
        <fgColor rgb="FFFCE4D6"/>
        <bgColor rgb="FF000000"/>
      </patternFill>
    </fill>
    <fill>
      <patternFill patternType="solid">
        <fgColor theme="0" tint="-0.14999847407452621"/>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6"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s>
  <cellStyleXfs count="4">
    <xf numFmtId="0" fontId="0" fillId="0" borderId="0"/>
    <xf numFmtId="43" fontId="4" fillId="0" borderId="0" applyFont="0" applyFill="0" applyBorder="0" applyAlignment="0" applyProtection="0"/>
    <xf numFmtId="44" fontId="4" fillId="0" borderId="0" applyFont="0" applyFill="0" applyBorder="0" applyAlignment="0" applyProtection="0"/>
    <xf numFmtId="0" fontId="4" fillId="0" borderId="0"/>
  </cellStyleXfs>
  <cellXfs count="332">
    <xf numFmtId="0" fontId="0" fillId="0" borderId="0" xfId="0"/>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3" fillId="2" borderId="1" xfId="0" applyFont="1" applyFill="1" applyBorder="1" applyAlignment="1">
      <alignment vertical="center"/>
    </xf>
    <xf numFmtId="0" fontId="0" fillId="0" borderId="0" xfId="0" applyAlignment="1">
      <alignment vertical="top"/>
    </xf>
    <xf numFmtId="0" fontId="7" fillId="0" borderId="1" xfId="0" applyFont="1" applyBorder="1" applyAlignment="1">
      <alignment horizontal="center" vertical="center"/>
    </xf>
    <xf numFmtId="49" fontId="7" fillId="3" borderId="1" xfId="0" applyNumberFormat="1" applyFont="1" applyFill="1" applyBorder="1" applyAlignment="1">
      <alignment horizontal="left"/>
    </xf>
    <xf numFmtId="0" fontId="0" fillId="3" borderId="1" xfId="0" applyFill="1" applyBorder="1"/>
    <xf numFmtId="43" fontId="7" fillId="3" borderId="1" xfId="1" applyFont="1" applyFill="1" applyBorder="1"/>
    <xf numFmtId="0" fontId="4" fillId="3" borderId="1" xfId="0" applyFont="1" applyFill="1" applyBorder="1"/>
    <xf numFmtId="0" fontId="0" fillId="0" borderId="1" xfId="0" applyBorder="1" applyAlignment="1">
      <alignment vertical="top"/>
    </xf>
    <xf numFmtId="0" fontId="0" fillId="0" borderId="1" xfId="0" applyNumberFormat="1" applyBorder="1" applyAlignment="1">
      <alignment horizontal="right" vertical="top"/>
    </xf>
    <xf numFmtId="0" fontId="0" fillId="0" borderId="1" xfId="0" applyBorder="1" applyAlignment="1">
      <alignment horizontal="left" vertical="top"/>
    </xf>
    <xf numFmtId="44" fontId="0" fillId="0" borderId="1" xfId="0" applyNumberFormat="1" applyBorder="1"/>
    <xf numFmtId="0" fontId="8" fillId="3" borderId="1" xfId="0" applyFont="1" applyFill="1" applyBorder="1"/>
    <xf numFmtId="0" fontId="9" fillId="3" borderId="1" xfId="0" applyFont="1" applyFill="1" applyBorder="1" applyAlignment="1">
      <alignment horizontal="center"/>
    </xf>
    <xf numFmtId="43" fontId="8" fillId="3" borderId="1" xfId="1" applyFont="1" applyFill="1" applyBorder="1" applyAlignment="1">
      <alignment horizontal="center"/>
    </xf>
    <xf numFmtId="44" fontId="7" fillId="3" borderId="1" xfId="0" applyNumberFormat="1" applyFont="1" applyFill="1" applyBorder="1"/>
    <xf numFmtId="49" fontId="7" fillId="3" borderId="2" xfId="0" applyNumberFormat="1" applyFont="1" applyFill="1" applyBorder="1" applyAlignment="1">
      <alignment horizontal="left"/>
    </xf>
    <xf numFmtId="0" fontId="0" fillId="3" borderId="2" xfId="0" applyFill="1" applyBorder="1"/>
    <xf numFmtId="43" fontId="7" fillId="3" borderId="2" xfId="1" applyFont="1" applyFill="1" applyBorder="1"/>
    <xf numFmtId="0" fontId="8" fillId="3" borderId="2" xfId="0" applyFont="1" applyFill="1" applyBorder="1"/>
    <xf numFmtId="0" fontId="9" fillId="3" borderId="2" xfId="0" applyFont="1" applyFill="1" applyBorder="1" applyAlignment="1">
      <alignment horizontal="center"/>
    </xf>
    <xf numFmtId="43" fontId="8" fillId="3" borderId="2" xfId="1" applyFont="1" applyFill="1" applyBorder="1" applyAlignment="1">
      <alignment horizontal="center"/>
    </xf>
    <xf numFmtId="44" fontId="7" fillId="3" borderId="2" xfId="2" applyFont="1" applyFill="1" applyBorder="1"/>
    <xf numFmtId="44" fontId="7" fillId="3" borderId="2" xfId="0" applyNumberFormat="1" applyFont="1" applyFill="1" applyBorder="1"/>
    <xf numFmtId="44" fontId="0" fillId="3" borderId="2" xfId="0" applyNumberFormat="1" applyFill="1" applyBorder="1"/>
    <xf numFmtId="44" fontId="10" fillId="0" borderId="1" xfId="2" applyFont="1" applyBorder="1" applyAlignment="1">
      <alignment vertical="top"/>
    </xf>
    <xf numFmtId="44" fontId="11" fillId="0" borderId="1" xfId="2" applyFont="1" applyBorder="1" applyAlignment="1">
      <alignment vertical="top"/>
    </xf>
    <xf numFmtId="0" fontId="12" fillId="0" borderId="1" xfId="0" applyFont="1" applyBorder="1" applyAlignment="1">
      <alignment vertical="top" wrapText="1"/>
    </xf>
    <xf numFmtId="0" fontId="0" fillId="3" borderId="2" xfId="0" applyFill="1" applyBorder="1" applyAlignment="1">
      <alignment horizontal="left"/>
    </xf>
    <xf numFmtId="43" fontId="0" fillId="3" borderId="2" xfId="1" applyFont="1" applyFill="1" applyBorder="1"/>
    <xf numFmtId="0" fontId="4" fillId="0" borderId="1" xfId="0" applyFont="1" applyBorder="1" applyAlignment="1">
      <alignment vertical="top"/>
    </xf>
    <xf numFmtId="0" fontId="12" fillId="0" borderId="1" xfId="0" applyFont="1" applyBorder="1" applyAlignment="1">
      <alignment vertical="center" wrapText="1"/>
    </xf>
    <xf numFmtId="0" fontId="0" fillId="0" borderId="1" xfId="0" applyNumberFormat="1" applyFill="1" applyBorder="1" applyAlignment="1">
      <alignment horizontal="right" vertical="top"/>
    </xf>
    <xf numFmtId="0" fontId="12" fillId="0" borderId="1" xfId="0" applyFont="1" applyBorder="1" applyAlignment="1">
      <alignment horizontal="left" vertical="top" wrapText="1"/>
    </xf>
    <xf numFmtId="44" fontId="11" fillId="0" borderId="1" xfId="2" applyFont="1" applyFill="1" applyBorder="1" applyAlignment="1">
      <alignment vertical="top"/>
    </xf>
    <xf numFmtId="0" fontId="7" fillId="0" borderId="1" xfId="0" applyFont="1" applyFill="1" applyBorder="1" applyAlignment="1">
      <alignment horizontal="center" vertical="center"/>
    </xf>
    <xf numFmtId="0" fontId="0" fillId="0" borderId="1" xfId="0" applyFill="1" applyBorder="1" applyAlignment="1">
      <alignment horizontal="left" vertical="top"/>
    </xf>
    <xf numFmtId="0" fontId="0" fillId="0" borderId="1" xfId="0" applyFill="1" applyBorder="1" applyAlignment="1">
      <alignment vertical="top"/>
    </xf>
    <xf numFmtId="44" fontId="10" fillId="0" borderId="1" xfId="2" applyFont="1" applyFill="1" applyBorder="1" applyAlignment="1">
      <alignment vertical="top"/>
    </xf>
    <xf numFmtId="44" fontId="0" fillId="0" borderId="1" xfId="0" applyNumberFormat="1" applyFill="1" applyBorder="1"/>
    <xf numFmtId="0" fontId="4" fillId="0" borderId="1" xfId="0" applyFont="1" applyBorder="1" applyAlignment="1">
      <alignment horizontal="left" vertical="top"/>
    </xf>
    <xf numFmtId="0" fontId="12" fillId="0" borderId="1" xfId="0" applyFont="1" applyFill="1" applyBorder="1" applyAlignment="1">
      <alignment vertical="top" wrapText="1"/>
    </xf>
    <xf numFmtId="44" fontId="7" fillId="0" borderId="1" xfId="2" applyFont="1" applyBorder="1" applyAlignment="1">
      <alignment vertical="top"/>
    </xf>
    <xf numFmtId="0" fontId="4" fillId="0" borderId="1" xfId="0" applyFont="1" applyBorder="1" applyAlignment="1">
      <alignment vertical="top" wrapText="1"/>
    </xf>
    <xf numFmtId="44" fontId="10" fillId="3" borderId="2" xfId="2" applyFont="1" applyFill="1" applyBorder="1"/>
    <xf numFmtId="0" fontId="13" fillId="3" borderId="2" xfId="0" applyFont="1" applyFill="1" applyBorder="1"/>
    <xf numFmtId="0" fontId="13" fillId="0" borderId="1" xfId="0" applyFont="1" applyBorder="1" applyAlignment="1">
      <alignment vertical="top"/>
    </xf>
    <xf numFmtId="0" fontId="4" fillId="0" borderId="1" xfId="0" applyFont="1" applyBorder="1" applyAlignment="1">
      <alignment horizontal="left" vertical="top" wrapText="1"/>
    </xf>
    <xf numFmtId="0" fontId="0" fillId="0" borderId="1" xfId="0" applyBorder="1" applyAlignment="1">
      <alignment vertical="top" wrapText="1"/>
    </xf>
    <xf numFmtId="43" fontId="14" fillId="0" borderId="2" xfId="1" applyFont="1" applyFill="1" applyBorder="1" applyAlignment="1">
      <alignment horizontal="left"/>
    </xf>
    <xf numFmtId="0" fontId="4" fillId="0" borderId="1" xfId="0" applyNumberFormat="1" applyFont="1" applyFill="1" applyBorder="1" applyAlignment="1">
      <alignment horizontal="right" vertical="top"/>
    </xf>
    <xf numFmtId="0" fontId="4" fillId="0" borderId="1" xfId="0" applyFont="1" applyFill="1" applyBorder="1" applyAlignment="1">
      <alignment horizontal="left" vertical="top"/>
    </xf>
    <xf numFmtId="0" fontId="4" fillId="0" borderId="1" xfId="0" applyFont="1" applyFill="1" applyBorder="1" applyAlignment="1">
      <alignment vertical="top"/>
    </xf>
    <xf numFmtId="44" fontId="4" fillId="0" borderId="1" xfId="0" applyNumberFormat="1" applyFont="1" applyFill="1" applyBorder="1"/>
    <xf numFmtId="0" fontId="0" fillId="0" borderId="0" xfId="0" applyFill="1" applyAlignment="1">
      <alignment vertical="top"/>
    </xf>
    <xf numFmtId="0" fontId="12" fillId="0" borderId="0" xfId="0" applyFont="1" applyAlignment="1">
      <alignment vertical="top"/>
    </xf>
    <xf numFmtId="0" fontId="14" fillId="0" borderId="2" xfId="0" applyNumberFormat="1" applyFont="1" applyFill="1" applyBorder="1" applyAlignment="1">
      <alignment horizontal="right"/>
    </xf>
    <xf numFmtId="0" fontId="14" fillId="0" borderId="2" xfId="0" applyFont="1" applyFill="1" applyBorder="1" applyAlignment="1">
      <alignment horizontal="left"/>
    </xf>
    <xf numFmtId="44" fontId="7" fillId="0" borderId="2" xfId="0" applyNumberFormat="1" applyFont="1" applyFill="1" applyBorder="1"/>
    <xf numFmtId="44" fontId="10" fillId="0" borderId="2" xfId="2" applyFont="1" applyFill="1" applyBorder="1"/>
    <xf numFmtId="44" fontId="11" fillId="0" borderId="2" xfId="2" applyFont="1" applyFill="1" applyBorder="1"/>
    <xf numFmtId="0" fontId="12" fillId="0" borderId="1" xfId="0" applyFont="1" applyBorder="1" applyAlignment="1">
      <alignment horizontal="justify" vertical="center"/>
    </xf>
    <xf numFmtId="0" fontId="0" fillId="4" borderId="1" xfId="0" applyFill="1" applyBorder="1" applyAlignment="1">
      <alignment vertical="top"/>
    </xf>
    <xf numFmtId="0" fontId="4" fillId="0" borderId="2" xfId="0" applyFont="1" applyBorder="1" applyAlignment="1">
      <alignment horizontal="left" vertical="top"/>
    </xf>
    <xf numFmtId="0" fontId="0" fillId="0" borderId="2" xfId="0" applyNumberFormat="1" applyBorder="1" applyAlignment="1">
      <alignment horizontal="right" vertical="top"/>
    </xf>
    <xf numFmtId="0" fontId="4" fillId="0" borderId="2" xfId="0" applyFont="1" applyBorder="1" applyAlignment="1">
      <alignment vertical="top"/>
    </xf>
    <xf numFmtId="44" fontId="10" fillId="0" borderId="2" xfId="2" applyFont="1" applyBorder="1" applyAlignment="1">
      <alignment vertical="top"/>
    </xf>
    <xf numFmtId="0" fontId="0" fillId="0" borderId="2" xfId="0" applyBorder="1" applyAlignment="1">
      <alignment vertical="top"/>
    </xf>
    <xf numFmtId="44" fontId="0" fillId="0" borderId="2" xfId="0" applyNumberFormat="1" applyBorder="1"/>
    <xf numFmtId="44" fontId="0" fillId="5" borderId="1" xfId="0" applyNumberFormat="1" applyFill="1" applyBorder="1"/>
    <xf numFmtId="0" fontId="4" fillId="0" borderId="2" xfId="0" applyFont="1" applyFill="1" applyBorder="1"/>
    <xf numFmtId="0" fontId="4" fillId="0" borderId="0" xfId="0" applyFont="1" applyFill="1" applyAlignment="1">
      <alignment vertical="top"/>
    </xf>
    <xf numFmtId="0" fontId="12" fillId="0" borderId="1" xfId="0" applyFont="1" applyBorder="1" applyAlignment="1">
      <alignment horizontal="left" vertical="center" wrapText="1"/>
    </xf>
    <xf numFmtId="3" fontId="7" fillId="0" borderId="1" xfId="0" applyNumberFormat="1" applyFont="1" applyBorder="1" applyAlignment="1">
      <alignment horizontal="center" vertical="center"/>
    </xf>
    <xf numFmtId="0" fontId="4" fillId="0" borderId="0" xfId="0" applyFont="1"/>
    <xf numFmtId="0" fontId="13" fillId="0" borderId="0" xfId="0" applyFont="1"/>
    <xf numFmtId="0" fontId="15" fillId="0" borderId="0" xfId="0" applyFont="1"/>
    <xf numFmtId="0" fontId="8" fillId="6" borderId="1" xfId="0" applyFont="1" applyFill="1" applyBorder="1" applyAlignment="1">
      <alignment horizontal="center" wrapText="1"/>
    </xf>
    <xf numFmtId="44" fontId="16" fillId="6" borderId="3" xfId="2" applyFont="1" applyFill="1" applyBorder="1" applyAlignment="1">
      <alignment horizontal="center" wrapText="1"/>
    </xf>
    <xf numFmtId="44" fontId="10" fillId="6" borderId="3" xfId="2" applyFont="1" applyFill="1" applyBorder="1" applyAlignment="1">
      <alignment horizontal="center" wrapText="1"/>
    </xf>
    <xf numFmtId="44" fontId="11" fillId="6" borderId="3" xfId="2" applyFont="1" applyFill="1" applyBorder="1" applyAlignment="1">
      <alignment horizontal="center" wrapText="1"/>
    </xf>
    <xf numFmtId="43" fontId="16" fillId="6" borderId="3" xfId="1" applyFont="1" applyFill="1" applyBorder="1" applyAlignment="1">
      <alignment horizontal="center" wrapText="1"/>
    </xf>
    <xf numFmtId="43" fontId="4" fillId="0" borderId="0" xfId="0" applyNumberFormat="1" applyFont="1"/>
    <xf numFmtId="43" fontId="13" fillId="0" borderId="0" xfId="0" applyNumberFormat="1" applyFont="1"/>
    <xf numFmtId="44" fontId="13" fillId="0" borderId="0" xfId="2" applyFont="1" applyAlignment="1">
      <alignment vertical="top"/>
    </xf>
    <xf numFmtId="44" fontId="15" fillId="0" borderId="0" xfId="2" applyFont="1" applyAlignment="1">
      <alignment vertical="top"/>
    </xf>
    <xf numFmtId="44" fontId="0" fillId="0" borderId="0" xfId="2" applyFont="1" applyAlignment="1">
      <alignment vertical="top"/>
    </xf>
    <xf numFmtId="0" fontId="13" fillId="0" borderId="0" xfId="0" applyFont="1" applyAlignment="1">
      <alignment vertical="top"/>
    </xf>
    <xf numFmtId="0" fontId="15" fillId="0" borderId="0" xfId="0" applyFont="1" applyAlignment="1">
      <alignment vertical="top"/>
    </xf>
    <xf numFmtId="0" fontId="15" fillId="0" borderId="1" xfId="0" applyFont="1" applyBorder="1" applyAlignment="1">
      <alignment vertical="top"/>
    </xf>
    <xf numFmtId="0" fontId="12" fillId="0" borderId="1" xfId="0" applyFont="1" applyBorder="1" applyAlignment="1">
      <alignment wrapText="1"/>
    </xf>
    <xf numFmtId="0" fontId="12" fillId="0" borderId="1" xfId="0" applyFont="1" applyBorder="1" applyAlignment="1">
      <alignment horizontal="left" wrapText="1"/>
    </xf>
    <xf numFmtId="44" fontId="17" fillId="0" borderId="2" xfId="2" applyFont="1" applyBorder="1" applyAlignment="1">
      <alignment vertical="top"/>
    </xf>
    <xf numFmtId="44" fontId="17" fillId="0" borderId="1" xfId="2" applyFont="1" applyBorder="1" applyAlignment="1">
      <alignment vertical="top"/>
    </xf>
    <xf numFmtId="0" fontId="4" fillId="0" borderId="1" xfId="0" applyFont="1" applyBorder="1" applyAlignment="1">
      <alignment horizontal="justify" vertical="center"/>
    </xf>
    <xf numFmtId="0" fontId="4" fillId="0" borderId="1" xfId="0" applyFont="1" applyBorder="1" applyAlignment="1">
      <alignment wrapText="1"/>
    </xf>
    <xf numFmtId="0" fontId="18" fillId="0" borderId="1" xfId="0" applyFont="1" applyBorder="1" applyAlignment="1">
      <alignment vertical="top" wrapText="1"/>
    </xf>
    <xf numFmtId="0" fontId="19" fillId="0" borderId="1" xfId="0" applyFont="1" applyBorder="1" applyAlignment="1">
      <alignment vertical="top" wrapText="1"/>
    </xf>
    <xf numFmtId="44" fontId="7" fillId="0" borderId="2" xfId="2" applyFont="1" applyBorder="1" applyAlignment="1">
      <alignment vertical="top"/>
    </xf>
    <xf numFmtId="0" fontId="20" fillId="0" borderId="0" xfId="0" applyFont="1"/>
    <xf numFmtId="0" fontId="21" fillId="0" borderId="1" xfId="0" applyFont="1" applyBorder="1" applyAlignment="1">
      <alignment wrapText="1"/>
    </xf>
    <xf numFmtId="44" fontId="0" fillId="0" borderId="1" xfId="2" applyFont="1" applyBorder="1" applyAlignment="1">
      <alignment vertical="top"/>
    </xf>
    <xf numFmtId="44" fontId="15" fillId="0" borderId="1" xfId="2" applyFont="1" applyBorder="1" applyAlignment="1">
      <alignment vertical="top"/>
    </xf>
    <xf numFmtId="0" fontId="11" fillId="0" borderId="1" xfId="0" applyFont="1" applyBorder="1" applyAlignment="1">
      <alignment vertical="top"/>
    </xf>
    <xf numFmtId="0" fontId="4" fillId="0" borderId="0" xfId="3"/>
    <xf numFmtId="0" fontId="22" fillId="0" borderId="0" xfId="3" applyFont="1" applyFill="1" applyBorder="1" applyAlignment="1">
      <alignment horizontal="center" vertical="center"/>
    </xf>
    <xf numFmtId="0" fontId="22" fillId="0" borderId="0" xfId="3" applyFont="1" applyFill="1" applyBorder="1" applyAlignment="1">
      <alignment horizontal="center" vertical="center" wrapText="1"/>
    </xf>
    <xf numFmtId="0" fontId="4" fillId="0" borderId="5" xfId="3" applyNumberFormat="1" applyFont="1" applyFill="1" applyBorder="1" applyAlignment="1">
      <alignment horizontal="center" vertical="center" wrapText="1"/>
    </xf>
    <xf numFmtId="0" fontId="4" fillId="0" borderId="5" xfId="3" applyFont="1" applyFill="1" applyBorder="1" applyAlignment="1">
      <alignment horizontal="center" vertical="center" wrapText="1"/>
    </xf>
    <xf numFmtId="43" fontId="0" fillId="0" borderId="5" xfId="1" applyFont="1" applyFill="1" applyBorder="1" applyAlignment="1">
      <alignment horizontal="center" vertical="center" wrapText="1"/>
    </xf>
    <xf numFmtId="0" fontId="4" fillId="0" borderId="1" xfId="3" applyNumberFormat="1" applyFont="1" applyFill="1" applyBorder="1" applyAlignment="1">
      <alignment horizontal="center" vertical="center" wrapText="1"/>
    </xf>
    <xf numFmtId="0" fontId="4" fillId="0" borderId="1" xfId="3" applyFont="1" applyFill="1" applyBorder="1" applyAlignment="1">
      <alignment horizontal="center" vertical="center" wrapText="1"/>
    </xf>
    <xf numFmtId="43" fontId="0" fillId="0" borderId="1" xfId="1" applyFont="1" applyFill="1" applyBorder="1" applyAlignment="1">
      <alignment horizontal="center" vertical="center" wrapText="1"/>
    </xf>
    <xf numFmtId="43" fontId="0" fillId="0" borderId="0" xfId="1" applyFont="1" applyFill="1" applyBorder="1" applyAlignment="1">
      <alignment horizontal="center" vertical="center" wrapText="1"/>
    </xf>
    <xf numFmtId="0" fontId="4" fillId="0" borderId="1" xfId="3" applyNumberFormat="1" applyFont="1" applyFill="1" applyBorder="1" applyAlignment="1">
      <alignment horizontal="center"/>
    </xf>
    <xf numFmtId="43" fontId="2" fillId="0" borderId="1" xfId="1" applyFont="1" applyFill="1" applyBorder="1"/>
    <xf numFmtId="43" fontId="22" fillId="0" borderId="1" xfId="1" applyFont="1" applyBorder="1"/>
    <xf numFmtId="49" fontId="25" fillId="9" borderId="0" xfId="3" applyNumberFormat="1" applyFont="1" applyFill="1" applyBorder="1" applyAlignment="1">
      <alignment horizontal="center"/>
    </xf>
    <xf numFmtId="43" fontId="22" fillId="9" borderId="0" xfId="1" applyFont="1" applyFill="1" applyBorder="1"/>
    <xf numFmtId="0" fontId="4" fillId="9" borderId="0" xfId="3" applyFill="1"/>
    <xf numFmtId="0" fontId="4" fillId="9" borderId="5" xfId="3" applyNumberFormat="1" applyFont="1" applyFill="1" applyBorder="1" applyAlignment="1">
      <alignment horizontal="center" vertical="center" wrapText="1"/>
    </xf>
    <xf numFmtId="0" fontId="4" fillId="9" borderId="5" xfId="3" applyFont="1" applyFill="1" applyBorder="1" applyAlignment="1">
      <alignment horizontal="center" vertical="center" wrapText="1"/>
    </xf>
    <xf numFmtId="43" fontId="0" fillId="9" borderId="5" xfId="1" applyFont="1" applyFill="1" applyBorder="1" applyAlignment="1">
      <alignment horizontal="center" vertical="center" wrapText="1"/>
    </xf>
    <xf numFmtId="0" fontId="4" fillId="9" borderId="1" xfId="3" applyNumberFormat="1" applyFont="1" applyFill="1" applyBorder="1" applyAlignment="1">
      <alignment horizontal="center" vertical="center" wrapText="1"/>
    </xf>
    <xf numFmtId="0" fontId="4" fillId="9" borderId="1" xfId="3" applyFont="1" applyFill="1" applyBorder="1" applyAlignment="1">
      <alignment horizontal="center" vertical="center" wrapText="1"/>
    </xf>
    <xf numFmtId="43" fontId="0" fillId="9" borderId="1" xfId="1" applyFont="1" applyFill="1" applyBorder="1" applyAlignment="1">
      <alignment horizontal="center" vertical="center" wrapText="1"/>
    </xf>
    <xf numFmtId="0" fontId="4" fillId="9" borderId="0" xfId="3" applyNumberFormat="1" applyFont="1" applyFill="1" applyBorder="1" applyAlignment="1">
      <alignment horizontal="center" vertical="center" wrapText="1"/>
    </xf>
    <xf numFmtId="0" fontId="4" fillId="9" borderId="0" xfId="3" applyFont="1" applyFill="1" applyBorder="1" applyAlignment="1">
      <alignment horizontal="center" vertical="center" wrapText="1"/>
    </xf>
    <xf numFmtId="43" fontId="0" fillId="9" borderId="0" xfId="1" applyFont="1" applyFill="1" applyBorder="1" applyAlignment="1">
      <alignment horizontal="center" vertical="center" wrapText="1"/>
    </xf>
    <xf numFmtId="49" fontId="25" fillId="0" borderId="0" xfId="3" applyNumberFormat="1" applyFont="1" applyFill="1" applyBorder="1" applyAlignment="1">
      <alignment horizontal="center"/>
    </xf>
    <xf numFmtId="43" fontId="22" fillId="0" borderId="0" xfId="1" applyFont="1" applyBorder="1"/>
    <xf numFmtId="0" fontId="4" fillId="0" borderId="0" xfId="3" applyNumberFormat="1" applyFont="1" applyFill="1" applyBorder="1" applyAlignment="1">
      <alignment horizontal="center" vertical="center" wrapText="1"/>
    </xf>
    <xf numFmtId="0" fontId="4" fillId="0" borderId="0" xfId="3" applyFont="1" applyFill="1" applyBorder="1" applyAlignment="1">
      <alignment horizontal="center" vertical="center" wrapText="1"/>
    </xf>
    <xf numFmtId="0" fontId="4" fillId="0" borderId="0" xfId="3" applyFill="1"/>
    <xf numFmtId="0" fontId="0" fillId="0" borderId="5" xfId="1" applyNumberFormat="1" applyFont="1" applyFill="1" applyBorder="1" applyAlignment="1">
      <alignment horizontal="center" vertical="center" wrapText="1"/>
    </xf>
    <xf numFmtId="43" fontId="0" fillId="0" borderId="5" xfId="1" applyFont="1" applyFill="1" applyBorder="1" applyAlignment="1">
      <alignment horizontal="right" vertical="center" wrapText="1"/>
    </xf>
    <xf numFmtId="0" fontId="2" fillId="0" borderId="5" xfId="1" applyNumberFormat="1" applyFont="1" applyFill="1" applyBorder="1" applyAlignment="1">
      <alignment horizontal="center" vertical="center" wrapText="1"/>
    </xf>
    <xf numFmtId="43" fontId="2" fillId="0" borderId="5" xfId="1" applyFont="1" applyFill="1" applyBorder="1" applyAlignment="1">
      <alignment horizontal="center" vertical="center" wrapText="1"/>
    </xf>
    <xf numFmtId="0" fontId="2" fillId="0" borderId="1" xfId="1" applyNumberFormat="1" applyFont="1" applyFill="1" applyBorder="1" applyAlignment="1">
      <alignment horizontal="center" vertical="center" wrapText="1"/>
    </xf>
    <xf numFmtId="43" fontId="2" fillId="0" borderId="1" xfId="1" applyFont="1" applyFill="1" applyBorder="1" applyAlignment="1">
      <alignment horizontal="center" vertical="center" wrapText="1"/>
    </xf>
    <xf numFmtId="43" fontId="0" fillId="0" borderId="1" xfId="1" applyFont="1" applyBorder="1"/>
    <xf numFmtId="43" fontId="0" fillId="0" borderId="0" xfId="1" applyFont="1" applyFill="1" applyBorder="1"/>
    <xf numFmtId="43" fontId="0" fillId="0" borderId="0" xfId="1" applyFont="1" applyBorder="1"/>
    <xf numFmtId="0" fontId="4" fillId="0" borderId="1" xfId="3" applyFont="1" applyFill="1" applyBorder="1" applyAlignment="1">
      <alignment horizontal="center"/>
    </xf>
    <xf numFmtId="43" fontId="0" fillId="0" borderId="1" xfId="1" applyFont="1" applyFill="1" applyBorder="1" applyAlignment="1">
      <alignment horizontal="center"/>
    </xf>
    <xf numFmtId="0" fontId="4" fillId="0" borderId="1" xfId="3" applyFont="1" applyFill="1" applyBorder="1" applyAlignment="1">
      <alignment horizontal="center" wrapText="1"/>
    </xf>
    <xf numFmtId="0" fontId="0" fillId="0" borderId="1" xfId="1" applyNumberFormat="1" applyFont="1" applyBorder="1" applyAlignment="1">
      <alignment horizontal="center"/>
    </xf>
    <xf numFmtId="43" fontId="0" fillId="0" borderId="1" xfId="1" applyFont="1" applyBorder="1" applyAlignment="1">
      <alignment horizontal="center"/>
    </xf>
    <xf numFmtId="43" fontId="2" fillId="0" borderId="1" xfId="1" applyFont="1" applyBorder="1" applyAlignment="1">
      <alignment horizontal="right"/>
    </xf>
    <xf numFmtId="43" fontId="2" fillId="0" borderId="1" xfId="1" applyFont="1" applyBorder="1" applyAlignment="1">
      <alignment horizontal="center"/>
    </xf>
    <xf numFmtId="0" fontId="0" fillId="0" borderId="1" xfId="1" applyNumberFormat="1" applyFont="1" applyFill="1" applyBorder="1" applyAlignment="1">
      <alignment horizontal="center" vertical="center" wrapText="1"/>
    </xf>
    <xf numFmtId="0" fontId="0" fillId="0" borderId="1" xfId="1" applyNumberFormat="1" applyFont="1" applyBorder="1" applyAlignment="1">
      <alignment horizontal="center" vertical="center" wrapText="1"/>
    </xf>
    <xf numFmtId="43" fontId="0" fillId="0" borderId="1" xfId="1" applyFont="1" applyBorder="1" applyAlignment="1">
      <alignment horizontal="center" vertical="center" wrapText="1"/>
    </xf>
    <xf numFmtId="0" fontId="0" fillId="9" borderId="1" xfId="1" applyNumberFormat="1" applyFont="1" applyFill="1" applyBorder="1" applyAlignment="1">
      <alignment horizontal="center" vertical="center" wrapText="1"/>
    </xf>
    <xf numFmtId="0" fontId="0" fillId="9" borderId="1" xfId="1" applyNumberFormat="1" applyFont="1" applyFill="1" applyBorder="1" applyAlignment="1">
      <alignment horizontal="center"/>
    </xf>
    <xf numFmtId="43" fontId="0" fillId="9" borderId="1" xfId="1" applyFont="1" applyFill="1" applyBorder="1" applyAlignment="1">
      <alignment horizontal="center"/>
    </xf>
    <xf numFmtId="43" fontId="2" fillId="9" borderId="1" xfId="1" applyFont="1" applyFill="1" applyBorder="1" applyAlignment="1">
      <alignment horizontal="right"/>
    </xf>
    <xf numFmtId="43" fontId="0" fillId="0" borderId="1" xfId="1" applyFont="1" applyFill="1" applyBorder="1"/>
    <xf numFmtId="43" fontId="2" fillId="9" borderId="1" xfId="1" applyFont="1" applyFill="1" applyBorder="1" applyAlignment="1">
      <alignment horizontal="center"/>
    </xf>
    <xf numFmtId="0" fontId="0" fillId="0" borderId="1" xfId="1" applyNumberFormat="1" applyFont="1" applyFill="1" applyBorder="1" applyAlignment="1">
      <alignment horizontal="center"/>
    </xf>
    <xf numFmtId="43" fontId="2" fillId="0" borderId="1" xfId="1" applyFont="1" applyFill="1" applyBorder="1" applyAlignment="1">
      <alignment horizontal="center"/>
    </xf>
    <xf numFmtId="0" fontId="4" fillId="9" borderId="1" xfId="3" applyFill="1" applyBorder="1"/>
    <xf numFmtId="43" fontId="22" fillId="0" borderId="1" xfId="1" applyFont="1" applyFill="1" applyBorder="1"/>
    <xf numFmtId="43" fontId="2" fillId="0" borderId="1" xfId="1" applyFont="1" applyBorder="1"/>
    <xf numFmtId="0" fontId="4" fillId="0" borderId="1" xfId="3" applyNumberFormat="1" applyBorder="1" applyAlignment="1">
      <alignment horizontal="center"/>
    </xf>
    <xf numFmtId="0" fontId="4" fillId="0" borderId="1" xfId="3" applyBorder="1" applyAlignment="1">
      <alignment horizontal="center"/>
    </xf>
    <xf numFmtId="0" fontId="4" fillId="0" borderId="1" xfId="3" applyFont="1" applyBorder="1" applyAlignment="1">
      <alignment horizontal="center"/>
    </xf>
    <xf numFmtId="43" fontId="23" fillId="0" borderId="1" xfId="1" applyFont="1" applyFill="1" applyBorder="1" applyAlignment="1">
      <alignment horizontal="center"/>
    </xf>
    <xf numFmtId="0" fontId="4" fillId="9" borderId="1" xfId="3" applyNumberFormat="1" applyFont="1" applyFill="1" applyBorder="1" applyAlignment="1">
      <alignment horizontal="center"/>
    </xf>
    <xf numFmtId="0" fontId="4" fillId="9" borderId="1" xfId="3" applyFont="1" applyFill="1" applyBorder="1" applyAlignment="1">
      <alignment horizontal="center"/>
    </xf>
    <xf numFmtId="43" fontId="2" fillId="9" borderId="1" xfId="1" applyFont="1" applyFill="1" applyBorder="1"/>
    <xf numFmtId="43" fontId="23" fillId="9" borderId="1" xfId="1" applyFont="1" applyFill="1" applyBorder="1" applyAlignment="1">
      <alignment horizontal="center"/>
    </xf>
    <xf numFmtId="0" fontId="4" fillId="9" borderId="1" xfId="3" applyNumberFormat="1" applyFill="1" applyBorder="1" applyAlignment="1">
      <alignment horizontal="center"/>
    </xf>
    <xf numFmtId="0" fontId="4" fillId="9" borderId="1" xfId="3" applyFill="1" applyBorder="1" applyAlignment="1">
      <alignment horizontal="center"/>
    </xf>
    <xf numFmtId="0" fontId="4" fillId="9" borderId="5" xfId="3" applyFont="1" applyFill="1" applyBorder="1" applyAlignment="1">
      <alignment horizontal="center"/>
    </xf>
    <xf numFmtId="43" fontId="23" fillId="9" borderId="5" xfId="1" applyFont="1" applyFill="1" applyBorder="1" applyAlignment="1">
      <alignment horizontal="center"/>
    </xf>
    <xf numFmtId="43" fontId="22" fillId="0" borderId="5" xfId="1" applyFont="1" applyBorder="1"/>
    <xf numFmtId="43" fontId="0" fillId="0" borderId="0" xfId="1" applyFont="1" applyFill="1" applyBorder="1" applyAlignment="1">
      <alignment horizontal="center"/>
    </xf>
    <xf numFmtId="0" fontId="4" fillId="0" borderId="1" xfId="3" applyNumberFormat="1" applyFill="1" applyBorder="1" applyAlignment="1">
      <alignment horizontal="center"/>
    </xf>
    <xf numFmtId="43" fontId="26" fillId="0" borderId="1" xfId="1" applyFont="1" applyFill="1" applyBorder="1" applyAlignment="1">
      <alignment horizontal="center"/>
    </xf>
    <xf numFmtId="43" fontId="26" fillId="9" borderId="1" xfId="1" applyFont="1" applyFill="1" applyBorder="1" applyAlignment="1">
      <alignment horizontal="center"/>
    </xf>
    <xf numFmtId="43" fontId="2" fillId="0" borderId="1" xfId="1" applyFont="1" applyFill="1" applyBorder="1" applyProtection="1">
      <protection hidden="1"/>
    </xf>
    <xf numFmtId="43" fontId="2" fillId="0" borderId="1" xfId="1" applyFont="1" applyFill="1" applyBorder="1" applyAlignment="1" applyProtection="1">
      <alignment horizontal="center"/>
      <protection hidden="1"/>
    </xf>
    <xf numFmtId="0" fontId="4" fillId="0" borderId="1" xfId="3" applyNumberFormat="1" applyFont="1" applyBorder="1" applyAlignment="1">
      <alignment horizontal="center"/>
    </xf>
    <xf numFmtId="43" fontId="2" fillId="0" borderId="1" xfId="1" applyFont="1" applyFill="1" applyBorder="1" applyAlignment="1" applyProtection="1">
      <protection hidden="1"/>
    </xf>
    <xf numFmtId="43" fontId="2" fillId="9" borderId="1" xfId="1" applyFont="1" applyFill="1" applyBorder="1" applyProtection="1">
      <protection hidden="1"/>
    </xf>
    <xf numFmtId="43" fontId="0" fillId="9" borderId="0" xfId="1" applyFont="1" applyFill="1" applyBorder="1" applyAlignment="1">
      <alignment horizontal="center"/>
    </xf>
    <xf numFmtId="43" fontId="22" fillId="0" borderId="1" xfId="3" applyNumberFormat="1" applyFont="1" applyBorder="1"/>
    <xf numFmtId="43" fontId="0" fillId="0" borderId="5" xfId="1" applyFont="1" applyFill="1" applyBorder="1" applyAlignment="1">
      <alignment horizontal="center" vertical="center" wrapText="1"/>
    </xf>
    <xf numFmtId="0" fontId="7" fillId="0" borderId="1" xfId="0" applyFont="1" applyFill="1" applyBorder="1" applyAlignment="1">
      <alignment horizontal="center" vertical="center" wrapText="1"/>
    </xf>
    <xf numFmtId="0" fontId="12" fillId="0" borderId="1" xfId="0" applyFont="1" applyFill="1" applyBorder="1" applyAlignment="1">
      <alignment vertical="center" wrapText="1"/>
    </xf>
    <xf numFmtId="0"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1" fillId="0" borderId="1" xfId="1" applyNumberFormat="1" applyFont="1" applyFill="1" applyBorder="1" applyAlignment="1">
      <alignment horizontal="center" vertical="center" wrapText="1"/>
    </xf>
    <xf numFmtId="43" fontId="1" fillId="0" borderId="1" xfId="1" applyFont="1" applyFill="1" applyBorder="1" applyAlignment="1">
      <alignment horizontal="center" vertical="center" wrapText="1"/>
    </xf>
    <xf numFmtId="0" fontId="0" fillId="0" borderId="5" xfId="0" applyNumberFormat="1"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1" xfId="0" applyNumberFormat="1" applyBorder="1" applyAlignment="1">
      <alignment horizontal="center"/>
    </xf>
    <xf numFmtId="0" fontId="0" fillId="0" borderId="1" xfId="0" applyBorder="1" applyAlignment="1">
      <alignment horizontal="center"/>
    </xf>
    <xf numFmtId="43" fontId="0" fillId="9" borderId="1" xfId="1" applyFont="1" applyFill="1" applyBorder="1"/>
    <xf numFmtId="43" fontId="0" fillId="9" borderId="0" xfId="1" applyFont="1" applyFill="1" applyBorder="1"/>
    <xf numFmtId="0" fontId="0" fillId="0" borderId="1" xfId="0" applyFont="1" applyBorder="1" applyAlignment="1">
      <alignment horizontal="center"/>
    </xf>
    <xf numFmtId="0" fontId="12" fillId="0" borderId="0" xfId="0" applyFont="1" applyAlignment="1">
      <alignment vertical="center" wrapText="1"/>
    </xf>
    <xf numFmtId="0" fontId="12" fillId="0" borderId="0" xfId="0" applyFont="1" applyAlignment="1">
      <alignment wrapText="1"/>
    </xf>
    <xf numFmtId="0" fontId="15" fillId="3" borderId="2" xfId="0" applyFont="1" applyFill="1" applyBorder="1"/>
    <xf numFmtId="44" fontId="0" fillId="0" borderId="2" xfId="2" applyFont="1" applyBorder="1" applyAlignment="1">
      <alignment vertical="top"/>
    </xf>
    <xf numFmtId="0" fontId="4" fillId="0" borderId="2" xfId="0" applyFont="1" applyFill="1" applyBorder="1" applyAlignment="1">
      <alignment horizontal="right"/>
    </xf>
    <xf numFmtId="44" fontId="4" fillId="0" borderId="2" xfId="2" applyFont="1" applyFill="1" applyBorder="1"/>
    <xf numFmtId="43" fontId="4" fillId="0" borderId="2" xfId="1" applyFont="1" applyFill="1" applyBorder="1" applyAlignment="1">
      <alignment horizontal="left" vertical="top"/>
    </xf>
    <xf numFmtId="49" fontId="4" fillId="0" borderId="2" xfId="0" applyNumberFormat="1" applyFont="1" applyFill="1" applyBorder="1" applyAlignment="1">
      <alignment horizontal="left"/>
    </xf>
    <xf numFmtId="0" fontId="4" fillId="0" borderId="1" xfId="0" applyFont="1" applyFill="1" applyBorder="1" applyAlignment="1">
      <alignment vertical="top" wrapText="1"/>
    </xf>
    <xf numFmtId="44" fontId="11" fillId="0" borderId="2" xfId="2" applyFont="1" applyBorder="1" applyAlignment="1">
      <alignment vertical="top"/>
    </xf>
    <xf numFmtId="0" fontId="29" fillId="0" borderId="1" xfId="0" applyFont="1" applyBorder="1" applyAlignment="1">
      <alignment vertical="top" wrapText="1"/>
    </xf>
    <xf numFmtId="0" fontId="33" fillId="0" borderId="13" xfId="0" applyFont="1" applyBorder="1"/>
    <xf numFmtId="0" fontId="34" fillId="0" borderId="13" xfId="0" applyFont="1" applyBorder="1" applyAlignment="1">
      <alignment horizontal="center" vertical="center"/>
    </xf>
    <xf numFmtId="0" fontId="34" fillId="0" borderId="13" xfId="0" applyFont="1" applyBorder="1" applyAlignment="1">
      <alignment horizontal="center" vertical="center" wrapText="1"/>
    </xf>
    <xf numFmtId="0" fontId="34" fillId="0" borderId="14" xfId="0" applyFont="1" applyBorder="1" applyAlignment="1">
      <alignment horizontal="center" vertical="center" wrapText="1"/>
    </xf>
    <xf numFmtId="0" fontId="4" fillId="0" borderId="1" xfId="0" applyNumberFormat="1" applyFont="1" applyBorder="1" applyAlignment="1">
      <alignment horizontal="right" vertical="top"/>
    </xf>
    <xf numFmtId="0" fontId="7" fillId="0" borderId="0" xfId="0" applyFont="1" applyBorder="1" applyAlignment="1">
      <alignment horizontal="center" vertical="center"/>
    </xf>
    <xf numFmtId="0" fontId="4" fillId="0" borderId="0" xfId="0" applyNumberFormat="1" applyFont="1" applyBorder="1" applyAlignment="1">
      <alignment horizontal="right" vertical="top"/>
    </xf>
    <xf numFmtId="0" fontId="4" fillId="0" borderId="0" xfId="0" applyFont="1" applyBorder="1" applyAlignment="1">
      <alignment horizontal="left" vertical="top"/>
    </xf>
    <xf numFmtId="44" fontId="28" fillId="0" borderId="0" xfId="2" applyFont="1" applyBorder="1" applyAlignment="1">
      <alignment vertical="top"/>
    </xf>
    <xf numFmtId="0" fontId="12" fillId="0" borderId="0" xfId="0" applyFont="1" applyBorder="1" applyAlignment="1">
      <alignment vertical="center" wrapText="1"/>
    </xf>
    <xf numFmtId="0" fontId="0" fillId="0" borderId="0" xfId="0" applyBorder="1"/>
    <xf numFmtId="0" fontId="7" fillId="0" borderId="1" xfId="0" applyFont="1" applyBorder="1" applyAlignment="1">
      <alignment horizontal="center" vertical="center"/>
    </xf>
    <xf numFmtId="0" fontId="4" fillId="0" borderId="1" xfId="0" applyNumberFormat="1" applyFont="1" applyBorder="1" applyAlignment="1">
      <alignment horizontal="left" vertical="top"/>
    </xf>
    <xf numFmtId="0" fontId="0" fillId="0" borderId="1" xfId="0" applyBorder="1"/>
    <xf numFmtId="0" fontId="4" fillId="0" borderId="1" xfId="0" applyFont="1" applyBorder="1"/>
    <xf numFmtId="0" fontId="7" fillId="12" borderId="1" xfId="0" applyFont="1" applyFill="1" applyBorder="1" applyAlignment="1">
      <alignment horizontal="center" vertical="center"/>
    </xf>
    <xf numFmtId="0" fontId="0" fillId="12" borderId="1" xfId="0" applyFill="1" applyBorder="1"/>
    <xf numFmtId="44" fontId="7" fillId="0" borderId="1" xfId="0" applyNumberFormat="1" applyFont="1" applyBorder="1"/>
    <xf numFmtId="44" fontId="7" fillId="0" borderId="1" xfId="2" applyFont="1" applyBorder="1"/>
    <xf numFmtId="44" fontId="7" fillId="12" borderId="1" xfId="2" applyFont="1" applyFill="1" applyBorder="1"/>
    <xf numFmtId="44" fontId="17" fillId="0" borderId="1" xfId="2" applyFont="1" applyBorder="1" applyAlignment="1">
      <alignment horizontal="left" vertical="top"/>
    </xf>
    <xf numFmtId="49" fontId="4" fillId="0" borderId="1" xfId="0" applyNumberFormat="1" applyFont="1" applyBorder="1"/>
    <xf numFmtId="49" fontId="0" fillId="12" borderId="1" xfId="0" applyNumberFormat="1" applyFill="1" applyBorder="1"/>
    <xf numFmtId="0" fontId="7" fillId="0" borderId="1" xfId="0" applyFont="1" applyBorder="1" applyAlignment="1">
      <alignment horizontal="center" vertical="center"/>
    </xf>
    <xf numFmtId="0" fontId="36" fillId="0" borderId="2" xfId="0" applyFont="1" applyFill="1" applyBorder="1"/>
    <xf numFmtId="0" fontId="7" fillId="0" borderId="1" xfId="0" applyFont="1" applyBorder="1" applyAlignment="1">
      <alignment horizontal="center" vertical="center"/>
    </xf>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xf>
    <xf numFmtId="49" fontId="4" fillId="0" borderId="1" xfId="0" applyNumberFormat="1" applyFont="1" applyFill="1" applyBorder="1" applyAlignment="1">
      <alignment horizontal="left"/>
    </xf>
    <xf numFmtId="0" fontId="36" fillId="0" borderId="1" xfId="0" applyFont="1" applyFill="1" applyBorder="1"/>
    <xf numFmtId="0" fontId="4" fillId="0" borderId="1" xfId="0" applyFont="1" applyFill="1" applyBorder="1"/>
    <xf numFmtId="0" fontId="0" fillId="0" borderId="2" xfId="0" applyBorder="1" applyAlignment="1">
      <alignment horizontal="left" vertical="top"/>
    </xf>
    <xf numFmtId="0" fontId="4" fillId="0" borderId="1" xfId="0" applyFont="1" applyFill="1" applyBorder="1" applyAlignment="1">
      <alignment horizontal="right"/>
    </xf>
    <xf numFmtId="43" fontId="4" fillId="0" borderId="1" xfId="1" applyFont="1" applyFill="1" applyBorder="1" applyAlignment="1">
      <alignment horizontal="left" vertical="top"/>
    </xf>
    <xf numFmtId="44" fontId="4" fillId="0" borderId="1" xfId="2" applyFont="1" applyFill="1" applyBorder="1"/>
    <xf numFmtId="44" fontId="10" fillId="0" borderId="1" xfId="2" applyFont="1" applyFill="1" applyBorder="1"/>
    <xf numFmtId="44" fontId="39" fillId="7" borderId="1" xfId="0" applyNumberFormat="1" applyFont="1" applyFill="1" applyBorder="1"/>
    <xf numFmtId="0" fontId="40" fillId="6" borderId="1" xfId="0" applyFont="1" applyFill="1" applyBorder="1" applyAlignment="1">
      <alignment horizontal="center" wrapText="1"/>
    </xf>
    <xf numFmtId="44" fontId="41" fillId="6" borderId="3" xfId="2" applyFont="1" applyFill="1" applyBorder="1" applyAlignment="1">
      <alignment horizontal="center" wrapText="1"/>
    </xf>
    <xf numFmtId="44" fontId="39" fillId="6" borderId="3" xfId="2" applyFont="1" applyFill="1" applyBorder="1" applyAlignment="1">
      <alignment horizontal="center" wrapText="1"/>
    </xf>
    <xf numFmtId="43" fontId="41" fillId="6" borderId="3" xfId="1" applyFont="1" applyFill="1" applyBorder="1" applyAlignment="1">
      <alignment horizontal="center" wrapText="1"/>
    </xf>
    <xf numFmtId="0" fontId="39" fillId="7" borderId="8" xfId="0" applyFont="1" applyFill="1" applyBorder="1" applyAlignment="1">
      <alignment horizontal="center"/>
    </xf>
    <xf numFmtId="0" fontId="39" fillId="7" borderId="9" xfId="0" applyFont="1" applyFill="1" applyBorder="1" applyAlignment="1">
      <alignment horizontal="center"/>
    </xf>
    <xf numFmtId="0" fontId="39" fillId="7" borderId="3" xfId="0" applyFont="1" applyFill="1" applyBorder="1" applyAlignment="1">
      <alignment horizontal="center"/>
    </xf>
    <xf numFmtId="0" fontId="37" fillId="12" borderId="0" xfId="0" applyFont="1" applyFill="1" applyAlignment="1">
      <alignment horizontal="center"/>
    </xf>
    <xf numFmtId="0" fontId="38" fillId="13" borderId="7" xfId="0" applyFont="1" applyFill="1" applyBorder="1" applyAlignment="1">
      <alignment horizontal="center" wrapText="1"/>
    </xf>
    <xf numFmtId="0" fontId="31" fillId="0" borderId="0" xfId="0" applyFont="1" applyAlignment="1">
      <alignment horizontal="center" vertical="center"/>
    </xf>
    <xf numFmtId="0" fontId="7" fillId="0" borderId="1" xfId="0" applyFont="1" applyBorder="1" applyAlignment="1">
      <alignment horizontal="center" vertical="center"/>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 xfId="0" applyFont="1" applyBorder="1" applyAlignment="1">
      <alignment horizontal="center" vertical="center" wrapTex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32" fillId="10" borderId="15" xfId="0" applyFont="1" applyFill="1" applyBorder="1" applyAlignment="1">
      <alignment horizontal="center" vertical="center"/>
    </xf>
    <xf numFmtId="0" fontId="32" fillId="10" borderId="0" xfId="0" applyFont="1" applyFill="1" applyBorder="1" applyAlignment="1">
      <alignment horizontal="center" vertical="center"/>
    </xf>
    <xf numFmtId="0" fontId="32" fillId="10" borderId="12" xfId="0" applyFont="1" applyFill="1" applyBorder="1" applyAlignment="1">
      <alignment horizontal="center" vertical="center"/>
    </xf>
    <xf numFmtId="0" fontId="32" fillId="10" borderId="10" xfId="0" applyFont="1" applyFill="1" applyBorder="1" applyAlignment="1">
      <alignment horizontal="center" vertical="center"/>
    </xf>
    <xf numFmtId="0" fontId="32" fillId="11" borderId="15" xfId="0" applyFont="1" applyFill="1" applyBorder="1" applyAlignment="1">
      <alignment horizontal="center" vertical="center"/>
    </xf>
    <xf numFmtId="0" fontId="32" fillId="11" borderId="0" xfId="0" applyFont="1" applyFill="1" applyBorder="1" applyAlignment="1">
      <alignment horizontal="center" vertical="center"/>
    </xf>
    <xf numFmtId="0" fontId="32" fillId="11" borderId="12" xfId="0" applyFont="1" applyFill="1" applyBorder="1" applyAlignment="1">
      <alignment horizontal="center" vertical="center"/>
    </xf>
    <xf numFmtId="0" fontId="32" fillId="11" borderId="10" xfId="0" applyFont="1" applyFill="1" applyBorder="1" applyAlignment="1">
      <alignment horizontal="center" vertical="center"/>
    </xf>
    <xf numFmtId="0" fontId="7" fillId="0" borderId="6" xfId="0" applyFont="1" applyBorder="1" applyAlignment="1">
      <alignment horizontal="center" vertical="center"/>
    </xf>
    <xf numFmtId="0" fontId="4" fillId="0" borderId="1" xfId="0" applyFont="1" applyBorder="1" applyAlignment="1">
      <alignment horizontal="center" vertical="center" wrapText="1"/>
    </xf>
    <xf numFmtId="0" fontId="0" fillId="0" borderId="1" xfId="0" applyBorder="1" applyAlignment="1">
      <alignment horizontal="center" vertical="center" wrapText="1"/>
    </xf>
    <xf numFmtId="0" fontId="35" fillId="0" borderId="11" xfId="0" applyFont="1" applyBorder="1" applyAlignment="1">
      <alignment horizontal="center" wrapText="1"/>
    </xf>
    <xf numFmtId="0" fontId="35" fillId="0" borderId="12" xfId="0" applyFont="1" applyBorder="1" applyAlignment="1">
      <alignment horizontal="center" wrapText="1"/>
    </xf>
    <xf numFmtId="44" fontId="34" fillId="0" borderId="16" xfId="2" applyFont="1" applyBorder="1" applyAlignment="1">
      <alignment horizontal="center"/>
    </xf>
    <xf numFmtId="44" fontId="34" fillId="0" borderId="17" xfId="2" applyFont="1" applyBorder="1" applyAlignment="1">
      <alignment horizontal="center"/>
    </xf>
    <xf numFmtId="49" fontId="25" fillId="0" borderId="5" xfId="0" applyNumberFormat="1" applyFont="1" applyFill="1" applyBorder="1" applyAlignment="1">
      <alignment horizontal="center"/>
    </xf>
    <xf numFmtId="0" fontId="0" fillId="0" borderId="4" xfId="0" applyNumberFormat="1"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5" xfId="0" applyNumberFormat="1"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43" fontId="0" fillId="0" borderId="4" xfId="1" applyFont="1" applyFill="1" applyBorder="1" applyAlignment="1">
      <alignment horizontal="center" vertical="center" wrapText="1"/>
    </xf>
    <xf numFmtId="43" fontId="0" fillId="0" borderId="6" xfId="1" applyFont="1" applyFill="1" applyBorder="1" applyAlignment="1">
      <alignment horizontal="center" vertical="center" wrapText="1"/>
    </xf>
    <xf numFmtId="43" fontId="0" fillId="0" borderId="5" xfId="1" applyFont="1" applyFill="1" applyBorder="1" applyAlignment="1">
      <alignment horizontal="center" vertical="center" wrapText="1"/>
    </xf>
    <xf numFmtId="49" fontId="25" fillId="0" borderId="1" xfId="0" applyNumberFormat="1" applyFont="1" applyFill="1" applyBorder="1" applyAlignment="1">
      <alignment horizontal="center"/>
    </xf>
    <xf numFmtId="0" fontId="22" fillId="8" borderId="7" xfId="0" applyFont="1" applyFill="1" applyBorder="1" applyAlignment="1">
      <alignment horizontal="center" vertical="center"/>
    </xf>
    <xf numFmtId="0" fontId="22" fillId="7" borderId="4" xfId="0" applyFont="1" applyFill="1" applyBorder="1" applyAlignment="1">
      <alignment horizontal="center" vertical="center" wrapText="1"/>
    </xf>
    <xf numFmtId="0" fontId="22" fillId="7" borderId="5" xfId="0" applyFont="1" applyFill="1" applyBorder="1" applyAlignment="1">
      <alignment horizontal="center" vertical="center" wrapText="1"/>
    </xf>
    <xf numFmtId="0" fontId="22" fillId="8" borderId="1" xfId="0" applyFont="1" applyFill="1" applyBorder="1" applyAlignment="1">
      <alignment horizontal="center" vertical="center" wrapText="1"/>
    </xf>
    <xf numFmtId="0" fontId="22" fillId="7" borderId="1" xfId="0" applyFont="1" applyFill="1" applyBorder="1" applyAlignment="1">
      <alignment horizontal="center" vertical="center" wrapText="1"/>
    </xf>
    <xf numFmtId="49" fontId="25" fillId="0" borderId="8" xfId="0" applyNumberFormat="1" applyFont="1" applyFill="1" applyBorder="1" applyAlignment="1">
      <alignment horizontal="center"/>
    </xf>
    <xf numFmtId="49" fontId="25" fillId="0" borderId="3" xfId="0" applyNumberFormat="1" applyFont="1" applyFill="1" applyBorder="1" applyAlignment="1">
      <alignment horizontal="center"/>
    </xf>
    <xf numFmtId="0" fontId="22" fillId="8" borderId="7" xfId="0" applyFont="1" applyFill="1" applyBorder="1" applyAlignment="1">
      <alignment horizontal="center" vertical="center" wrapText="1"/>
    </xf>
    <xf numFmtId="49" fontId="25" fillId="0" borderId="1" xfId="3" applyNumberFormat="1" applyFont="1" applyFill="1" applyBorder="1" applyAlignment="1">
      <alignment horizontal="center"/>
    </xf>
    <xf numFmtId="49" fontId="25" fillId="0" borderId="5" xfId="3" applyNumberFormat="1" applyFont="1" applyFill="1" applyBorder="1" applyAlignment="1">
      <alignment horizontal="center"/>
    </xf>
    <xf numFmtId="0" fontId="22" fillId="7" borderId="1" xfId="3" applyFont="1" applyFill="1" applyBorder="1" applyAlignment="1">
      <alignment horizontal="center" vertical="center" wrapText="1"/>
    </xf>
    <xf numFmtId="0" fontId="22" fillId="7" borderId="4" xfId="3" applyFont="1" applyFill="1" applyBorder="1" applyAlignment="1">
      <alignment horizontal="center" vertical="center" wrapText="1"/>
    </xf>
    <xf numFmtId="0" fontId="22" fillId="7" borderId="5" xfId="3" applyFont="1" applyFill="1" applyBorder="1" applyAlignment="1">
      <alignment horizontal="center" vertical="center" wrapText="1"/>
    </xf>
    <xf numFmtId="0" fontId="22" fillId="8" borderId="1" xfId="3" applyFont="1" applyFill="1" applyBorder="1" applyAlignment="1">
      <alignment horizontal="center" vertical="center"/>
    </xf>
    <xf numFmtId="0" fontId="24" fillId="7" borderId="1" xfId="3" applyFont="1" applyFill="1" applyBorder="1" applyAlignment="1">
      <alignment horizontal="center" vertical="center"/>
    </xf>
    <xf numFmtId="0" fontId="22" fillId="8" borderId="7" xfId="3" applyFont="1" applyFill="1" applyBorder="1" applyAlignment="1">
      <alignment horizontal="center" vertical="center"/>
    </xf>
    <xf numFmtId="0" fontId="4" fillId="0" borderId="4" xfId="3" applyNumberFormat="1" applyFont="1" applyFill="1" applyBorder="1" applyAlignment="1">
      <alignment horizontal="center" vertical="center" wrapText="1"/>
    </xf>
    <xf numFmtId="0" fontId="4" fillId="0" borderId="6" xfId="3" applyNumberFormat="1" applyFont="1" applyFill="1" applyBorder="1" applyAlignment="1">
      <alignment horizontal="center" vertical="center" wrapText="1"/>
    </xf>
    <xf numFmtId="0" fontId="4" fillId="0" borderId="5" xfId="3" applyNumberFormat="1" applyFont="1" applyFill="1" applyBorder="1" applyAlignment="1">
      <alignment horizontal="center" vertical="center" wrapText="1"/>
    </xf>
    <xf numFmtId="0" fontId="4" fillId="0" borderId="4" xfId="3" applyFont="1" applyFill="1" applyBorder="1" applyAlignment="1">
      <alignment horizontal="center" vertical="center" wrapText="1"/>
    </xf>
    <xf numFmtId="0" fontId="4" fillId="0" borderId="6" xfId="3" applyFont="1" applyFill="1" applyBorder="1" applyAlignment="1">
      <alignment horizontal="center" vertical="center" wrapText="1"/>
    </xf>
    <xf numFmtId="0" fontId="4" fillId="0" borderId="5" xfId="3" applyFont="1" applyFill="1" applyBorder="1" applyAlignment="1">
      <alignment horizontal="center" vertical="center" wrapText="1"/>
    </xf>
    <xf numFmtId="0" fontId="4" fillId="0" borderId="4" xfId="3" applyNumberFormat="1" applyBorder="1" applyAlignment="1">
      <alignment horizontal="center" vertical="center"/>
    </xf>
    <xf numFmtId="0" fontId="4" fillId="0" borderId="6" xfId="3" applyNumberFormat="1" applyBorder="1" applyAlignment="1">
      <alignment horizontal="center" vertical="center"/>
    </xf>
    <xf numFmtId="0" fontId="4" fillId="0" borderId="5" xfId="3" applyNumberFormat="1" applyBorder="1" applyAlignment="1">
      <alignment horizontal="center" vertical="center"/>
    </xf>
    <xf numFmtId="0" fontId="4" fillId="0" borderId="4" xfId="3" applyBorder="1" applyAlignment="1">
      <alignment horizontal="center" vertical="center"/>
    </xf>
    <xf numFmtId="0" fontId="4" fillId="0" borderId="6" xfId="3" applyBorder="1" applyAlignment="1">
      <alignment horizontal="center" vertical="center"/>
    </xf>
    <xf numFmtId="0" fontId="4" fillId="0" borderId="5" xfId="3" applyBorder="1" applyAlignment="1">
      <alignment horizontal="center" vertical="center"/>
    </xf>
    <xf numFmtId="43" fontId="0" fillId="0" borderId="4" xfId="1" applyFont="1" applyFill="1" applyBorder="1" applyAlignment="1">
      <alignment horizontal="center" vertical="center"/>
    </xf>
    <xf numFmtId="43" fontId="0" fillId="0" borderId="6" xfId="1" applyFont="1" applyFill="1" applyBorder="1" applyAlignment="1">
      <alignment horizontal="center" vertical="center"/>
    </xf>
    <xf numFmtId="43" fontId="0" fillId="0" borderId="5" xfId="1" applyFont="1" applyFill="1" applyBorder="1" applyAlignment="1">
      <alignment horizontal="center" vertical="center"/>
    </xf>
    <xf numFmtId="49" fontId="25" fillId="0" borderId="8" xfId="3" applyNumberFormat="1" applyFont="1" applyFill="1" applyBorder="1" applyAlignment="1">
      <alignment horizontal="center"/>
    </xf>
    <xf numFmtId="49" fontId="25" fillId="0" borderId="3" xfId="3" applyNumberFormat="1" applyFont="1" applyFill="1" applyBorder="1" applyAlignment="1">
      <alignment horizontal="center"/>
    </xf>
    <xf numFmtId="0" fontId="24" fillId="7" borderId="8" xfId="3" applyFont="1" applyFill="1" applyBorder="1" applyAlignment="1">
      <alignment horizontal="center" vertical="center"/>
    </xf>
    <xf numFmtId="0" fontId="24" fillId="7" borderId="9" xfId="3" applyFont="1" applyFill="1" applyBorder="1" applyAlignment="1">
      <alignment horizontal="center" vertical="center"/>
    </xf>
    <xf numFmtId="0" fontId="24" fillId="7" borderId="3" xfId="3" applyFont="1" applyFill="1" applyBorder="1" applyAlignment="1">
      <alignment horizontal="center" vertical="center"/>
    </xf>
  </cellXfs>
  <cellStyles count="4">
    <cellStyle name="Millares" xfId="1" builtinId="3"/>
    <cellStyle name="Moneda" xfId="2" builtinId="4"/>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96"/>
  <sheetViews>
    <sheetView topLeftCell="A2762" zoomScaleNormal="100" workbookViewId="0">
      <selection activeCell="M225" sqref="M225:M671"/>
    </sheetView>
  </sheetViews>
  <sheetFormatPr baseColWidth="10" defaultColWidth="9.140625" defaultRowHeight="12.75" x14ac:dyDescent="0.2"/>
  <cols>
    <col min="1" max="1" width="9.140625" style="6"/>
    <col min="2" max="2" width="9" style="6" bestFit="1" customWidth="1"/>
    <col min="3" max="4" width="12" style="6" bestFit="1" customWidth="1"/>
    <col min="5" max="5" width="10" style="6" bestFit="1" customWidth="1"/>
    <col min="6" max="6" width="16.28515625" style="6" bestFit="1" customWidth="1"/>
    <col min="7" max="7" width="47.42578125" style="6" bestFit="1" customWidth="1"/>
    <col min="8" max="8" width="22.42578125" style="6" customWidth="1"/>
    <col min="9" max="9" width="18.42578125" style="6" bestFit="1" customWidth="1"/>
    <col min="10" max="10" width="17.85546875" style="6" bestFit="1" customWidth="1"/>
    <col min="11" max="11" width="15.42578125" style="91" bestFit="1" customWidth="1"/>
    <col min="12" max="12" width="16.85546875" style="92" bestFit="1" customWidth="1"/>
    <col min="13" max="13" width="22.42578125" style="6" customWidth="1"/>
    <col min="14" max="14" width="45.85546875" style="6" customWidth="1"/>
    <col min="15" max="16384" width="9.140625" style="6"/>
  </cols>
  <sheetData>
    <row r="1" spans="1:14" ht="30" x14ac:dyDescent="0.2">
      <c r="A1" s="1" t="s">
        <v>0</v>
      </c>
      <c r="B1" s="1" t="s">
        <v>1</v>
      </c>
      <c r="C1" s="1" t="s">
        <v>2</v>
      </c>
      <c r="D1" s="1" t="s">
        <v>3</v>
      </c>
      <c r="E1" s="1" t="s">
        <v>4</v>
      </c>
      <c r="F1" s="2" t="s">
        <v>5</v>
      </c>
      <c r="G1" s="2" t="s">
        <v>6</v>
      </c>
      <c r="H1" s="5" t="s">
        <v>1776</v>
      </c>
      <c r="I1" s="1" t="s">
        <v>7</v>
      </c>
      <c r="J1" s="1" t="s">
        <v>8</v>
      </c>
      <c r="K1" s="3" t="s">
        <v>9</v>
      </c>
      <c r="L1" s="4" t="s">
        <v>10</v>
      </c>
      <c r="M1" s="2" t="s">
        <v>1777</v>
      </c>
      <c r="N1" s="1" t="s">
        <v>11</v>
      </c>
    </row>
    <row r="2" spans="1:14" x14ac:dyDescent="0.2">
      <c r="A2" s="7"/>
      <c r="B2" s="8" t="s">
        <v>12</v>
      </c>
      <c r="C2" s="9"/>
      <c r="D2" s="9"/>
      <c r="E2" s="9"/>
      <c r="F2" s="9"/>
      <c r="G2" s="10"/>
      <c r="H2" s="11"/>
      <c r="I2" s="9"/>
      <c r="J2" s="9"/>
      <c r="K2" s="9"/>
      <c r="L2" s="9"/>
      <c r="M2" s="11"/>
      <c r="N2" s="12"/>
    </row>
    <row r="3" spans="1:14" x14ac:dyDescent="0.2">
      <c r="A3" s="7"/>
      <c r="B3" s="13">
        <v>1100122</v>
      </c>
      <c r="C3" s="14" t="s">
        <v>13</v>
      </c>
      <c r="D3" s="14" t="s">
        <v>14</v>
      </c>
      <c r="E3" s="13">
        <v>4231</v>
      </c>
      <c r="F3" s="12" t="s">
        <v>15</v>
      </c>
      <c r="G3" s="12" t="s">
        <v>16</v>
      </c>
      <c r="H3" s="15">
        <v>10934104.52</v>
      </c>
      <c r="I3" s="12"/>
      <c r="J3" s="12"/>
      <c r="K3" s="12"/>
      <c r="L3" s="12"/>
      <c r="M3" s="15">
        <f>H3+I3-J3+K3-L3</f>
        <v>10934104.52</v>
      </c>
      <c r="N3" s="12"/>
    </row>
    <row r="4" spans="1:14" x14ac:dyDescent="0.2">
      <c r="A4" s="7"/>
      <c r="B4" s="13">
        <v>1500522</v>
      </c>
      <c r="C4" s="14" t="s">
        <v>13</v>
      </c>
      <c r="D4" s="14" t="s">
        <v>14</v>
      </c>
      <c r="E4" s="13">
        <v>4231</v>
      </c>
      <c r="F4" s="12" t="s">
        <v>15</v>
      </c>
      <c r="G4" s="12" t="s">
        <v>16</v>
      </c>
      <c r="H4" s="15">
        <v>35544386</v>
      </c>
      <c r="I4" s="12"/>
      <c r="J4" s="12"/>
      <c r="K4" s="12"/>
      <c r="L4" s="12"/>
      <c r="M4" s="15">
        <f>H4+I4-J4+K4-L4</f>
        <v>35544386</v>
      </c>
      <c r="N4" s="12"/>
    </row>
    <row r="5" spans="1:14" ht="15" x14ac:dyDescent="0.25">
      <c r="A5" s="7"/>
      <c r="B5" s="16" t="s">
        <v>17</v>
      </c>
      <c r="C5" s="16"/>
      <c r="D5" s="16"/>
      <c r="E5" s="16"/>
      <c r="F5" s="17"/>
      <c r="G5" s="18" t="s">
        <v>18</v>
      </c>
      <c r="H5" s="19">
        <v>46478490.519999996</v>
      </c>
      <c r="I5" s="19">
        <f t="shared" ref="I5:L5" si="0">SUM(I3:I4)</f>
        <v>0</v>
      </c>
      <c r="J5" s="19">
        <f t="shared" si="0"/>
        <v>0</v>
      </c>
      <c r="K5" s="19">
        <f t="shared" si="0"/>
        <v>0</v>
      </c>
      <c r="L5" s="19">
        <f t="shared" si="0"/>
        <v>0</v>
      </c>
      <c r="M5" s="19">
        <f>SUM(M3:M4)</f>
        <v>46478490.519999996</v>
      </c>
      <c r="N5" s="12"/>
    </row>
    <row r="6" spans="1:14" x14ac:dyDescent="0.2">
      <c r="A6" s="7"/>
      <c r="B6" s="20" t="s">
        <v>19</v>
      </c>
      <c r="C6" s="21"/>
      <c r="D6" s="21"/>
      <c r="E6" s="21"/>
      <c r="F6" s="21"/>
      <c r="G6" s="22"/>
      <c r="H6" s="21"/>
      <c r="I6" s="21"/>
      <c r="J6" s="21"/>
      <c r="K6" s="21"/>
      <c r="L6" s="21"/>
      <c r="M6" s="21"/>
      <c r="N6" s="12"/>
    </row>
    <row r="7" spans="1:14" x14ac:dyDescent="0.2">
      <c r="A7" s="7"/>
      <c r="B7" s="13">
        <v>1500522</v>
      </c>
      <c r="C7" s="14" t="s">
        <v>20</v>
      </c>
      <c r="D7" s="14" t="s">
        <v>21</v>
      </c>
      <c r="E7" s="13">
        <v>4231</v>
      </c>
      <c r="F7" s="12" t="s">
        <v>15</v>
      </c>
      <c r="G7" s="12" t="s">
        <v>16</v>
      </c>
      <c r="H7" s="15">
        <v>4884908.17</v>
      </c>
      <c r="I7" s="12"/>
      <c r="J7" s="12"/>
      <c r="K7" s="12"/>
      <c r="L7" s="12"/>
      <c r="M7" s="15">
        <f>H7+I7-J7+K7-L7</f>
        <v>4884908.17</v>
      </c>
      <c r="N7" s="12"/>
    </row>
    <row r="8" spans="1:14" ht="15" x14ac:dyDescent="0.25">
      <c r="A8" s="7"/>
      <c r="B8" s="23" t="s">
        <v>22</v>
      </c>
      <c r="C8" s="23"/>
      <c r="D8" s="23"/>
      <c r="E8" s="23"/>
      <c r="F8" s="24"/>
      <c r="G8" s="25" t="s">
        <v>18</v>
      </c>
      <c r="H8" s="27">
        <v>4884908.17</v>
      </c>
      <c r="I8" s="27">
        <f t="shared" ref="I8:L8" si="1">SUM(I7)</f>
        <v>0</v>
      </c>
      <c r="J8" s="27">
        <f t="shared" si="1"/>
        <v>0</v>
      </c>
      <c r="K8" s="27">
        <f t="shared" si="1"/>
        <v>0</v>
      </c>
      <c r="L8" s="27">
        <f t="shared" si="1"/>
        <v>0</v>
      </c>
      <c r="M8" s="27">
        <f>SUM(M7)</f>
        <v>4884908.17</v>
      </c>
      <c r="N8" s="12"/>
    </row>
    <row r="9" spans="1:14" x14ac:dyDescent="0.2">
      <c r="A9" s="7"/>
      <c r="B9" s="20" t="s">
        <v>23</v>
      </c>
      <c r="C9" s="21"/>
      <c r="D9" s="21"/>
      <c r="E9" s="21"/>
      <c r="F9" s="21"/>
      <c r="G9" s="22"/>
      <c r="H9" s="21"/>
      <c r="I9" s="21"/>
      <c r="J9" s="21"/>
      <c r="K9" s="21"/>
      <c r="L9" s="21"/>
      <c r="M9" s="21"/>
      <c r="N9" s="12"/>
    </row>
    <row r="10" spans="1:14" x14ac:dyDescent="0.2">
      <c r="A10" s="7"/>
      <c r="B10" s="13">
        <v>1500522</v>
      </c>
      <c r="C10" s="14" t="s">
        <v>24</v>
      </c>
      <c r="D10" s="14" t="s">
        <v>25</v>
      </c>
      <c r="E10" s="13">
        <v>4231</v>
      </c>
      <c r="F10" s="12" t="s">
        <v>26</v>
      </c>
      <c r="G10" s="12" t="s">
        <v>16</v>
      </c>
      <c r="H10" s="15">
        <v>5000000</v>
      </c>
      <c r="I10" s="12"/>
      <c r="J10" s="12"/>
      <c r="K10" s="29"/>
      <c r="L10" s="12"/>
      <c r="M10" s="15">
        <f>H10+I10-J10+K10-L10</f>
        <v>5000000</v>
      </c>
      <c r="N10" s="47"/>
    </row>
    <row r="11" spans="1:14" ht="15" x14ac:dyDescent="0.25">
      <c r="A11" s="7"/>
      <c r="B11" s="23" t="s">
        <v>27</v>
      </c>
      <c r="C11" s="23"/>
      <c r="D11" s="23"/>
      <c r="E11" s="23"/>
      <c r="F11" s="24"/>
      <c r="G11" s="25" t="s">
        <v>18</v>
      </c>
      <c r="H11" s="27">
        <v>5000000</v>
      </c>
      <c r="I11" s="27">
        <f t="shared" ref="I11:L11" si="2">SUM(I10)</f>
        <v>0</v>
      </c>
      <c r="J11" s="27">
        <f t="shared" si="2"/>
        <v>0</v>
      </c>
      <c r="K11" s="27">
        <f t="shared" si="2"/>
        <v>0</v>
      </c>
      <c r="L11" s="27">
        <f t="shared" si="2"/>
        <v>0</v>
      </c>
      <c r="M11" s="27">
        <f>SUM(M10)</f>
        <v>5000000</v>
      </c>
      <c r="N11" s="12"/>
    </row>
    <row r="12" spans="1:14" x14ac:dyDescent="0.2">
      <c r="A12" s="7"/>
      <c r="B12" s="20" t="s">
        <v>28</v>
      </c>
      <c r="C12" s="21"/>
      <c r="D12" s="21"/>
      <c r="E12" s="21"/>
      <c r="F12" s="21"/>
      <c r="G12" s="22"/>
      <c r="H12" s="28"/>
      <c r="I12" s="21"/>
      <c r="J12" s="21"/>
      <c r="K12" s="21"/>
      <c r="L12" s="21"/>
      <c r="M12" s="28"/>
      <c r="N12" s="12"/>
    </row>
    <row r="13" spans="1:14" x14ac:dyDescent="0.2">
      <c r="A13" s="7"/>
      <c r="B13" s="13">
        <v>1500522</v>
      </c>
      <c r="C13" s="14" t="s">
        <v>29</v>
      </c>
      <c r="D13" s="14" t="s">
        <v>30</v>
      </c>
      <c r="E13" s="13">
        <v>4231</v>
      </c>
      <c r="F13" s="12" t="s">
        <v>31</v>
      </c>
      <c r="G13" s="12" t="s">
        <v>16</v>
      </c>
      <c r="H13" s="15">
        <v>4657500</v>
      </c>
      <c r="I13" s="12"/>
      <c r="J13" s="12"/>
      <c r="K13" s="12"/>
      <c r="L13" s="12"/>
      <c r="M13" s="15">
        <f>H13+I13-J13+K13-L13</f>
        <v>4657500</v>
      </c>
      <c r="N13" s="12"/>
    </row>
    <row r="14" spans="1:14" ht="15" x14ac:dyDescent="0.25">
      <c r="A14" s="7"/>
      <c r="B14" s="23" t="s">
        <v>32</v>
      </c>
      <c r="C14" s="23"/>
      <c r="D14" s="23"/>
      <c r="E14" s="23"/>
      <c r="F14" s="24"/>
      <c r="G14" s="25" t="s">
        <v>18</v>
      </c>
      <c r="H14" s="27">
        <v>4657500</v>
      </c>
      <c r="I14" s="27">
        <f t="shared" ref="I14:L14" si="3">SUM(I13)</f>
        <v>0</v>
      </c>
      <c r="J14" s="27">
        <f t="shared" si="3"/>
        <v>0</v>
      </c>
      <c r="K14" s="27">
        <f t="shared" si="3"/>
        <v>0</v>
      </c>
      <c r="L14" s="27">
        <f t="shared" si="3"/>
        <v>0</v>
      </c>
      <c r="M14" s="27">
        <f>SUM(M13)</f>
        <v>4657500</v>
      </c>
      <c r="N14" s="12"/>
    </row>
    <row r="15" spans="1:14" x14ac:dyDescent="0.2">
      <c r="A15" s="7"/>
      <c r="B15" s="20" t="s">
        <v>33</v>
      </c>
      <c r="C15" s="21"/>
      <c r="D15" s="21"/>
      <c r="E15" s="21"/>
      <c r="F15" s="21"/>
      <c r="G15" s="22"/>
      <c r="H15" s="28"/>
      <c r="I15" s="21"/>
      <c r="J15" s="21"/>
      <c r="K15" s="21"/>
      <c r="L15" s="21"/>
      <c r="M15" s="28"/>
      <c r="N15" s="12"/>
    </row>
    <row r="16" spans="1:14" ht="15" x14ac:dyDescent="0.25">
      <c r="A16" s="7"/>
      <c r="B16" s="13">
        <v>1100122</v>
      </c>
      <c r="C16" s="14" t="s">
        <v>34</v>
      </c>
      <c r="D16" s="14" t="s">
        <v>35</v>
      </c>
      <c r="E16" s="13">
        <v>2111</v>
      </c>
      <c r="F16" s="12" t="s">
        <v>36</v>
      </c>
      <c r="G16" s="12" t="s">
        <v>37</v>
      </c>
      <c r="H16" s="15">
        <v>52849</v>
      </c>
      <c r="I16" s="12"/>
      <c r="J16" s="12"/>
      <c r="K16" s="29"/>
      <c r="L16" s="12"/>
      <c r="M16" s="15">
        <f t="shared" ref="M16:M47" si="4">H16+I16-J16+K16-L16</f>
        <v>52849</v>
      </c>
      <c r="N16" s="94"/>
    </row>
    <row r="17" spans="1:14" x14ac:dyDescent="0.2">
      <c r="A17" s="7"/>
      <c r="B17" s="13">
        <v>1100122</v>
      </c>
      <c r="C17" s="14" t="s">
        <v>34</v>
      </c>
      <c r="D17" s="14" t="s">
        <v>35</v>
      </c>
      <c r="E17" s="13">
        <v>2112</v>
      </c>
      <c r="F17" s="12" t="s">
        <v>36</v>
      </c>
      <c r="G17" s="12" t="s">
        <v>38</v>
      </c>
      <c r="H17" s="15">
        <v>7245</v>
      </c>
      <c r="I17" s="12"/>
      <c r="J17" s="12"/>
      <c r="K17" s="12"/>
      <c r="L17" s="12"/>
      <c r="M17" s="15">
        <f t="shared" si="4"/>
        <v>7245</v>
      </c>
      <c r="N17" s="12"/>
    </row>
    <row r="18" spans="1:14" x14ac:dyDescent="0.2">
      <c r="A18" s="7"/>
      <c r="B18" s="13">
        <v>1100122</v>
      </c>
      <c r="C18" s="14" t="s">
        <v>34</v>
      </c>
      <c r="D18" s="14" t="s">
        <v>35</v>
      </c>
      <c r="E18" s="13">
        <v>2141</v>
      </c>
      <c r="F18" s="12" t="s">
        <v>36</v>
      </c>
      <c r="G18" s="12" t="s">
        <v>39</v>
      </c>
      <c r="H18" s="15">
        <v>12420</v>
      </c>
      <c r="I18" s="12"/>
      <c r="J18" s="12"/>
      <c r="K18" s="12"/>
      <c r="L18" s="12"/>
      <c r="M18" s="15">
        <f t="shared" si="4"/>
        <v>12420</v>
      </c>
      <c r="N18" s="12"/>
    </row>
    <row r="19" spans="1:14" x14ac:dyDescent="0.2">
      <c r="A19" s="7"/>
      <c r="B19" s="13">
        <v>1100122</v>
      </c>
      <c r="C19" s="14" t="s">
        <v>34</v>
      </c>
      <c r="D19" s="14" t="s">
        <v>35</v>
      </c>
      <c r="E19" s="13">
        <v>2161</v>
      </c>
      <c r="F19" s="12" t="s">
        <v>36</v>
      </c>
      <c r="G19" s="12" t="s">
        <v>40</v>
      </c>
      <c r="H19" s="15">
        <v>5175</v>
      </c>
      <c r="I19" s="12"/>
      <c r="J19" s="12"/>
      <c r="K19" s="12"/>
      <c r="L19" s="12"/>
      <c r="M19" s="15">
        <f t="shared" si="4"/>
        <v>5175</v>
      </c>
      <c r="N19" s="12"/>
    </row>
    <row r="20" spans="1:14" ht="15" x14ac:dyDescent="0.25">
      <c r="A20" s="7"/>
      <c r="B20" s="13">
        <v>1100122</v>
      </c>
      <c r="C20" s="14" t="s">
        <v>34</v>
      </c>
      <c r="D20" s="14" t="s">
        <v>35</v>
      </c>
      <c r="E20" s="13">
        <v>2212</v>
      </c>
      <c r="F20" s="12" t="s">
        <v>36</v>
      </c>
      <c r="G20" s="12" t="s">
        <v>41</v>
      </c>
      <c r="H20" s="15">
        <v>62450</v>
      </c>
      <c r="I20" s="12"/>
      <c r="J20" s="12"/>
      <c r="K20" s="12"/>
      <c r="L20" s="30"/>
      <c r="M20" s="15">
        <f t="shared" si="4"/>
        <v>62450</v>
      </c>
      <c r="N20" s="94"/>
    </row>
    <row r="21" spans="1:14" x14ac:dyDescent="0.2">
      <c r="A21" s="7"/>
      <c r="B21" s="13">
        <v>1100122</v>
      </c>
      <c r="C21" s="14" t="s">
        <v>34</v>
      </c>
      <c r="D21" s="14" t="s">
        <v>35</v>
      </c>
      <c r="E21" s="13">
        <v>2231</v>
      </c>
      <c r="F21" s="12" t="s">
        <v>36</v>
      </c>
      <c r="G21" s="12" t="s">
        <v>42</v>
      </c>
      <c r="H21" s="15">
        <v>3105</v>
      </c>
      <c r="I21" s="12"/>
      <c r="J21" s="12"/>
      <c r="K21" s="12"/>
      <c r="L21" s="12"/>
      <c r="M21" s="15">
        <f t="shared" si="4"/>
        <v>3105</v>
      </c>
      <c r="N21" s="12"/>
    </row>
    <row r="22" spans="1:14" x14ac:dyDescent="0.2">
      <c r="A22" s="7"/>
      <c r="B22" s="13">
        <v>1100122</v>
      </c>
      <c r="C22" s="14" t="s">
        <v>34</v>
      </c>
      <c r="D22" s="14" t="s">
        <v>35</v>
      </c>
      <c r="E22" s="13">
        <v>2461</v>
      </c>
      <c r="F22" s="12" t="s">
        <v>36</v>
      </c>
      <c r="G22" s="12" t="s">
        <v>43</v>
      </c>
      <c r="H22" s="15">
        <v>3105</v>
      </c>
      <c r="I22" s="12"/>
      <c r="J22" s="12"/>
      <c r="K22" s="12"/>
      <c r="L22" s="12"/>
      <c r="M22" s="15">
        <f t="shared" si="4"/>
        <v>3105</v>
      </c>
      <c r="N22" s="12"/>
    </row>
    <row r="23" spans="1:14" x14ac:dyDescent="0.2">
      <c r="A23" s="7"/>
      <c r="B23" s="13">
        <v>1100122</v>
      </c>
      <c r="C23" s="14" t="s">
        <v>34</v>
      </c>
      <c r="D23" s="14" t="s">
        <v>35</v>
      </c>
      <c r="E23" s="13">
        <v>2911</v>
      </c>
      <c r="F23" s="12" t="s">
        <v>36</v>
      </c>
      <c r="G23" s="12" t="s">
        <v>44</v>
      </c>
      <c r="H23" s="15">
        <v>5175</v>
      </c>
      <c r="I23" s="12"/>
      <c r="J23" s="12"/>
      <c r="K23" s="12"/>
      <c r="L23" s="12"/>
      <c r="M23" s="15">
        <f t="shared" si="4"/>
        <v>5175</v>
      </c>
      <c r="N23" s="12"/>
    </row>
    <row r="24" spans="1:14" x14ac:dyDescent="0.2">
      <c r="A24" s="7"/>
      <c r="B24" s="13">
        <v>1100122</v>
      </c>
      <c r="C24" s="14" t="s">
        <v>34</v>
      </c>
      <c r="D24" s="14" t="s">
        <v>35</v>
      </c>
      <c r="E24" s="13">
        <v>2941</v>
      </c>
      <c r="F24" s="12" t="s">
        <v>36</v>
      </c>
      <c r="G24" s="12" t="s">
        <v>45</v>
      </c>
      <c r="H24" s="15">
        <v>2070</v>
      </c>
      <c r="I24" s="12"/>
      <c r="J24" s="12"/>
      <c r="K24" s="12"/>
      <c r="L24" s="12"/>
      <c r="M24" s="15">
        <f t="shared" si="4"/>
        <v>2070</v>
      </c>
      <c r="N24" s="12"/>
    </row>
    <row r="25" spans="1:14" x14ac:dyDescent="0.2">
      <c r="A25" s="7"/>
      <c r="B25" s="13">
        <v>1100122</v>
      </c>
      <c r="C25" s="14" t="s">
        <v>34</v>
      </c>
      <c r="D25" s="14" t="s">
        <v>35</v>
      </c>
      <c r="E25" s="13">
        <v>3311</v>
      </c>
      <c r="F25" s="12" t="s">
        <v>36</v>
      </c>
      <c r="G25" s="12" t="s">
        <v>46</v>
      </c>
      <c r="H25" s="15">
        <v>41400</v>
      </c>
      <c r="I25" s="12"/>
      <c r="J25" s="12"/>
      <c r="K25" s="12"/>
      <c r="L25" s="12"/>
      <c r="M25" s="15">
        <f t="shared" si="4"/>
        <v>41400</v>
      </c>
      <c r="N25" s="12"/>
    </row>
    <row r="26" spans="1:14" x14ac:dyDescent="0.2">
      <c r="A26" s="7"/>
      <c r="B26" s="13">
        <v>1100122</v>
      </c>
      <c r="C26" s="14" t="s">
        <v>34</v>
      </c>
      <c r="D26" s="14" t="s">
        <v>35</v>
      </c>
      <c r="E26" s="13">
        <v>3361</v>
      </c>
      <c r="F26" s="12" t="s">
        <v>36</v>
      </c>
      <c r="G26" s="12" t="s">
        <v>47</v>
      </c>
      <c r="H26" s="15">
        <v>5175</v>
      </c>
      <c r="I26" s="12"/>
      <c r="J26" s="12"/>
      <c r="K26" s="12"/>
      <c r="L26" s="12"/>
      <c r="M26" s="15">
        <f t="shared" si="4"/>
        <v>5175</v>
      </c>
      <c r="N26" s="12"/>
    </row>
    <row r="27" spans="1:14" x14ac:dyDescent="0.2">
      <c r="A27" s="7"/>
      <c r="B27" s="13">
        <v>1100122</v>
      </c>
      <c r="C27" s="14" t="s">
        <v>34</v>
      </c>
      <c r="D27" s="14" t="s">
        <v>35</v>
      </c>
      <c r="E27" s="13">
        <v>3391</v>
      </c>
      <c r="F27" s="12" t="s">
        <v>36</v>
      </c>
      <c r="G27" s="12" t="s">
        <v>48</v>
      </c>
      <c r="H27" s="15">
        <v>496800</v>
      </c>
      <c r="I27" s="12"/>
      <c r="J27" s="12"/>
      <c r="K27" s="12"/>
      <c r="L27" s="12"/>
      <c r="M27" s="15">
        <f t="shared" si="4"/>
        <v>496800</v>
      </c>
      <c r="N27" s="12"/>
    </row>
    <row r="28" spans="1:14" x14ac:dyDescent="0.2">
      <c r="A28" s="7"/>
      <c r="B28" s="13">
        <v>1100122</v>
      </c>
      <c r="C28" s="14" t="s">
        <v>34</v>
      </c>
      <c r="D28" s="14" t="s">
        <v>35</v>
      </c>
      <c r="E28" s="13">
        <v>3411</v>
      </c>
      <c r="F28" s="12" t="s">
        <v>36</v>
      </c>
      <c r="G28" s="12" t="s">
        <v>49</v>
      </c>
      <c r="H28" s="15">
        <v>0</v>
      </c>
      <c r="I28" s="12"/>
      <c r="J28" s="12"/>
      <c r="K28" s="12"/>
      <c r="L28" s="12"/>
      <c r="M28" s="15">
        <f t="shared" si="4"/>
        <v>0</v>
      </c>
      <c r="N28" s="12"/>
    </row>
    <row r="29" spans="1:14" x14ac:dyDescent="0.2">
      <c r="A29" s="7"/>
      <c r="B29" s="13">
        <v>1100122</v>
      </c>
      <c r="C29" s="14" t="s">
        <v>34</v>
      </c>
      <c r="D29" s="14" t="s">
        <v>35</v>
      </c>
      <c r="E29" s="13">
        <v>3531</v>
      </c>
      <c r="F29" s="12" t="s">
        <v>36</v>
      </c>
      <c r="G29" s="12" t="s">
        <v>50</v>
      </c>
      <c r="H29" s="15">
        <v>5175</v>
      </c>
      <c r="I29" s="12"/>
      <c r="J29" s="12"/>
      <c r="K29" s="12"/>
      <c r="L29" s="12"/>
      <c r="M29" s="15">
        <f t="shared" si="4"/>
        <v>5175</v>
      </c>
      <c r="N29" s="12"/>
    </row>
    <row r="30" spans="1:14" x14ac:dyDescent="0.2">
      <c r="A30" s="7"/>
      <c r="B30" s="13">
        <v>1100122</v>
      </c>
      <c r="C30" s="14" t="s">
        <v>34</v>
      </c>
      <c r="D30" s="14" t="s">
        <v>35</v>
      </c>
      <c r="E30" s="13">
        <v>3721</v>
      </c>
      <c r="F30" s="12" t="s">
        <v>36</v>
      </c>
      <c r="G30" s="12" t="s">
        <v>51</v>
      </c>
      <c r="H30" s="15">
        <v>72450</v>
      </c>
      <c r="I30" s="12"/>
      <c r="J30" s="12"/>
      <c r="K30" s="12"/>
      <c r="L30" s="12"/>
      <c r="M30" s="15">
        <f t="shared" si="4"/>
        <v>72450</v>
      </c>
      <c r="N30" s="12"/>
    </row>
    <row r="31" spans="1:14" x14ac:dyDescent="0.2">
      <c r="A31" s="7"/>
      <c r="B31" s="13">
        <v>1100122</v>
      </c>
      <c r="C31" s="14" t="s">
        <v>34</v>
      </c>
      <c r="D31" s="14" t="s">
        <v>35</v>
      </c>
      <c r="E31" s="13">
        <v>3751</v>
      </c>
      <c r="F31" s="12" t="s">
        <v>36</v>
      </c>
      <c r="G31" s="12" t="s">
        <v>52</v>
      </c>
      <c r="H31" s="15">
        <v>144900</v>
      </c>
      <c r="I31" s="12"/>
      <c r="J31" s="12"/>
      <c r="K31" s="12"/>
      <c r="L31" s="12"/>
      <c r="M31" s="15">
        <f t="shared" si="4"/>
        <v>144900</v>
      </c>
      <c r="N31" s="12"/>
    </row>
    <row r="32" spans="1:14" x14ac:dyDescent="0.2">
      <c r="A32" s="7"/>
      <c r="B32" s="13">
        <v>1100122</v>
      </c>
      <c r="C32" s="14" t="s">
        <v>34</v>
      </c>
      <c r="D32" s="14" t="s">
        <v>35</v>
      </c>
      <c r="E32" s="13">
        <v>4411</v>
      </c>
      <c r="F32" s="12" t="s">
        <v>36</v>
      </c>
      <c r="G32" s="12" t="s">
        <v>53</v>
      </c>
      <c r="H32" s="15">
        <v>2520850</v>
      </c>
      <c r="I32" s="12"/>
      <c r="J32" s="12"/>
      <c r="K32" s="12"/>
      <c r="L32" s="12"/>
      <c r="M32" s="15">
        <f t="shared" si="4"/>
        <v>2520850</v>
      </c>
      <c r="N32" s="12"/>
    </row>
    <row r="33" spans="1:14" x14ac:dyDescent="0.2">
      <c r="A33" s="7"/>
      <c r="B33" s="13">
        <v>1500522</v>
      </c>
      <c r="C33" s="14" t="s">
        <v>34</v>
      </c>
      <c r="D33" s="14" t="s">
        <v>35</v>
      </c>
      <c r="E33" s="13">
        <v>1111</v>
      </c>
      <c r="F33" s="12" t="s">
        <v>36</v>
      </c>
      <c r="G33" s="12" t="s">
        <v>54</v>
      </c>
      <c r="H33" s="15">
        <v>10538891.880000001</v>
      </c>
      <c r="I33" s="12"/>
      <c r="J33" s="12"/>
      <c r="K33" s="12"/>
      <c r="L33" s="12"/>
      <c r="M33" s="15">
        <f t="shared" si="4"/>
        <v>10538891.880000001</v>
      </c>
      <c r="N33" s="12"/>
    </row>
    <row r="34" spans="1:14" ht="45" x14ac:dyDescent="0.2">
      <c r="A34" s="7" t="s">
        <v>1880</v>
      </c>
      <c r="B34" s="13">
        <v>1500522</v>
      </c>
      <c r="C34" s="14" t="s">
        <v>34</v>
      </c>
      <c r="D34" s="14" t="s">
        <v>35</v>
      </c>
      <c r="E34" s="13">
        <v>1131</v>
      </c>
      <c r="F34" s="12" t="s">
        <v>36</v>
      </c>
      <c r="G34" s="14" t="s">
        <v>55</v>
      </c>
      <c r="H34" s="15">
        <v>497002.53</v>
      </c>
      <c r="I34" s="12"/>
      <c r="J34" s="12"/>
      <c r="K34" s="29">
        <v>180000</v>
      </c>
      <c r="L34" s="30"/>
      <c r="M34" s="15">
        <f t="shared" si="4"/>
        <v>677002.53</v>
      </c>
      <c r="N34" s="35" t="s">
        <v>1886</v>
      </c>
    </row>
    <row r="35" spans="1:14" ht="45" x14ac:dyDescent="0.2">
      <c r="A35" s="7" t="s">
        <v>1881</v>
      </c>
      <c r="B35" s="13">
        <v>1500522</v>
      </c>
      <c r="C35" s="14" t="s">
        <v>34</v>
      </c>
      <c r="D35" s="14" t="s">
        <v>35</v>
      </c>
      <c r="E35" s="13">
        <v>1321</v>
      </c>
      <c r="F35" s="12" t="s">
        <v>36</v>
      </c>
      <c r="G35" s="12" t="s">
        <v>56</v>
      </c>
      <c r="H35" s="15">
        <v>12534.8</v>
      </c>
      <c r="I35" s="12"/>
      <c r="J35" s="12"/>
      <c r="K35" s="29">
        <v>6000</v>
      </c>
      <c r="L35" s="30"/>
      <c r="M35" s="15">
        <f t="shared" si="4"/>
        <v>18534.8</v>
      </c>
      <c r="N35" s="35" t="s">
        <v>1886</v>
      </c>
    </row>
    <row r="36" spans="1:14" x14ac:dyDescent="0.2">
      <c r="A36" s="7"/>
      <c r="B36" s="13">
        <v>1500522</v>
      </c>
      <c r="C36" s="14" t="s">
        <v>34</v>
      </c>
      <c r="D36" s="14" t="s">
        <v>35</v>
      </c>
      <c r="E36" s="13">
        <v>1323</v>
      </c>
      <c r="F36" s="12" t="s">
        <v>36</v>
      </c>
      <c r="G36" s="12" t="s">
        <v>57</v>
      </c>
      <c r="H36" s="15">
        <v>1086555.83</v>
      </c>
      <c r="I36" s="12"/>
      <c r="J36" s="12"/>
      <c r="K36" s="29"/>
      <c r="L36" s="30"/>
      <c r="M36" s="15">
        <f t="shared" si="4"/>
        <v>1086555.83</v>
      </c>
      <c r="N36" s="12"/>
    </row>
    <row r="37" spans="1:14" x14ac:dyDescent="0.2">
      <c r="A37" s="7"/>
      <c r="B37" s="13">
        <v>1500522</v>
      </c>
      <c r="C37" s="14" t="s">
        <v>34</v>
      </c>
      <c r="D37" s="14" t="s">
        <v>35</v>
      </c>
      <c r="E37" s="13">
        <v>1413</v>
      </c>
      <c r="F37" s="12" t="s">
        <v>36</v>
      </c>
      <c r="G37" s="12" t="s">
        <v>58</v>
      </c>
      <c r="H37" s="15">
        <v>109294.3</v>
      </c>
      <c r="I37" s="12"/>
      <c r="J37" s="12"/>
      <c r="K37" s="12"/>
      <c r="L37" s="12"/>
      <c r="M37" s="15">
        <f t="shared" si="4"/>
        <v>109294.3</v>
      </c>
      <c r="N37" s="12"/>
    </row>
    <row r="38" spans="1:14" x14ac:dyDescent="0.2">
      <c r="A38" s="7"/>
      <c r="B38" s="13">
        <v>1500522</v>
      </c>
      <c r="C38" s="14" t="s">
        <v>34</v>
      </c>
      <c r="D38" s="14" t="s">
        <v>35</v>
      </c>
      <c r="E38" s="13">
        <v>1421</v>
      </c>
      <c r="F38" s="12" t="s">
        <v>36</v>
      </c>
      <c r="G38" s="12" t="s">
        <v>59</v>
      </c>
      <c r="H38" s="15">
        <v>28235.18</v>
      </c>
      <c r="I38" s="12"/>
      <c r="J38" s="12"/>
      <c r="K38" s="12"/>
      <c r="L38" s="12"/>
      <c r="M38" s="15">
        <f t="shared" si="4"/>
        <v>28235.18</v>
      </c>
      <c r="N38" s="12"/>
    </row>
    <row r="39" spans="1:14" x14ac:dyDescent="0.2">
      <c r="A39" s="7"/>
      <c r="B39" s="13">
        <v>1500522</v>
      </c>
      <c r="C39" s="14" t="s">
        <v>34</v>
      </c>
      <c r="D39" s="14" t="s">
        <v>35</v>
      </c>
      <c r="E39" s="13">
        <v>1431</v>
      </c>
      <c r="F39" s="12" t="s">
        <v>36</v>
      </c>
      <c r="G39" s="12" t="s">
        <v>60</v>
      </c>
      <c r="H39" s="15">
        <v>32983.699999999997</v>
      </c>
      <c r="I39" s="12"/>
      <c r="J39" s="12"/>
      <c r="K39" s="12"/>
      <c r="L39" s="12"/>
      <c r="M39" s="15">
        <f t="shared" si="4"/>
        <v>32983.699999999997</v>
      </c>
      <c r="N39" s="12"/>
    </row>
    <row r="40" spans="1:14" x14ac:dyDescent="0.2">
      <c r="A40" s="7"/>
      <c r="B40" s="13">
        <v>1500522</v>
      </c>
      <c r="C40" s="14" t="s">
        <v>34</v>
      </c>
      <c r="D40" s="14" t="s">
        <v>35</v>
      </c>
      <c r="E40" s="13">
        <v>1441</v>
      </c>
      <c r="F40" s="12" t="s">
        <v>36</v>
      </c>
      <c r="G40" s="12" t="s">
        <v>61</v>
      </c>
      <c r="H40" s="15">
        <v>450000</v>
      </c>
      <c r="I40" s="12"/>
      <c r="J40" s="12"/>
      <c r="K40" s="12"/>
      <c r="L40" s="12"/>
      <c r="M40" s="15">
        <f t="shared" si="4"/>
        <v>450000</v>
      </c>
      <c r="N40" s="12"/>
    </row>
    <row r="41" spans="1:14" x14ac:dyDescent="0.2">
      <c r="A41" s="7"/>
      <c r="B41" s="13">
        <v>1500522</v>
      </c>
      <c r="C41" s="14" t="s">
        <v>34</v>
      </c>
      <c r="D41" s="14" t="s">
        <v>35</v>
      </c>
      <c r="E41" s="13">
        <v>1511</v>
      </c>
      <c r="F41" s="12" t="s">
        <v>36</v>
      </c>
      <c r="G41" s="12" t="s">
        <v>62</v>
      </c>
      <c r="H41" s="15">
        <v>803106.9</v>
      </c>
      <c r="I41" s="12"/>
      <c r="J41" s="12"/>
      <c r="K41" s="12"/>
      <c r="L41" s="12"/>
      <c r="M41" s="15">
        <f t="shared" si="4"/>
        <v>803106.9</v>
      </c>
      <c r="N41" s="12"/>
    </row>
    <row r="42" spans="1:14" x14ac:dyDescent="0.2">
      <c r="A42" s="7"/>
      <c r="B42" s="13">
        <v>1500522</v>
      </c>
      <c r="C42" s="14" t="s">
        <v>34</v>
      </c>
      <c r="D42" s="14" t="s">
        <v>35</v>
      </c>
      <c r="E42" s="13">
        <v>1542</v>
      </c>
      <c r="F42" s="12" t="s">
        <v>36</v>
      </c>
      <c r="G42" s="12" t="s">
        <v>63</v>
      </c>
      <c r="H42" s="15">
        <v>25461.439999999999</v>
      </c>
      <c r="I42" s="12"/>
      <c r="J42" s="12"/>
      <c r="K42" s="29"/>
      <c r="L42" s="12"/>
      <c r="M42" s="15">
        <f t="shared" si="4"/>
        <v>25461.439999999999</v>
      </c>
      <c r="N42" s="12"/>
    </row>
    <row r="43" spans="1:14" x14ac:dyDescent="0.2">
      <c r="A43" s="7"/>
      <c r="B43" s="13">
        <v>1500522</v>
      </c>
      <c r="C43" s="14" t="s">
        <v>34</v>
      </c>
      <c r="D43" s="14" t="s">
        <v>35</v>
      </c>
      <c r="E43" s="13">
        <v>1543</v>
      </c>
      <c r="F43" s="12" t="s">
        <v>36</v>
      </c>
      <c r="G43" s="12" t="s">
        <v>64</v>
      </c>
      <c r="H43" s="15">
        <v>388288.25</v>
      </c>
      <c r="I43" s="12"/>
      <c r="J43" s="12"/>
      <c r="K43" s="29"/>
      <c r="L43" s="12"/>
      <c r="M43" s="15">
        <f t="shared" si="4"/>
        <v>388288.25</v>
      </c>
      <c r="N43" s="12"/>
    </row>
    <row r="44" spans="1:14" x14ac:dyDescent="0.2">
      <c r="A44" s="7"/>
      <c r="B44" s="13">
        <v>1500522</v>
      </c>
      <c r="C44" s="14" t="s">
        <v>34</v>
      </c>
      <c r="D44" s="14" t="s">
        <v>35</v>
      </c>
      <c r="E44" s="13">
        <v>1544</v>
      </c>
      <c r="F44" s="12" t="s">
        <v>36</v>
      </c>
      <c r="G44" s="12" t="s">
        <v>65</v>
      </c>
      <c r="H44" s="15">
        <v>4695.21</v>
      </c>
      <c r="I44" s="12"/>
      <c r="J44" s="12"/>
      <c r="K44" s="29"/>
      <c r="L44" s="30"/>
      <c r="M44" s="15">
        <f t="shared" si="4"/>
        <v>4695.21</v>
      </c>
      <c r="N44" s="12"/>
    </row>
    <row r="45" spans="1:14" x14ac:dyDescent="0.2">
      <c r="A45" s="7"/>
      <c r="B45" s="13">
        <v>1500522</v>
      </c>
      <c r="C45" s="14" t="s">
        <v>34</v>
      </c>
      <c r="D45" s="14" t="s">
        <v>35</v>
      </c>
      <c r="E45" s="13">
        <v>3391</v>
      </c>
      <c r="F45" s="12" t="s">
        <v>36</v>
      </c>
      <c r="G45" s="12" t="s">
        <v>48</v>
      </c>
      <c r="H45" s="15">
        <v>500000</v>
      </c>
      <c r="I45" s="12"/>
      <c r="J45" s="12"/>
      <c r="K45" s="12"/>
      <c r="L45" s="12"/>
      <c r="M45" s="15">
        <f t="shared" si="4"/>
        <v>500000</v>
      </c>
      <c r="N45" s="12"/>
    </row>
    <row r="46" spans="1:14" ht="65.25" customHeight="1" x14ac:dyDescent="0.2">
      <c r="A46" s="7">
        <v>43</v>
      </c>
      <c r="B46" s="13">
        <v>1500522</v>
      </c>
      <c r="C46" s="14" t="s">
        <v>34</v>
      </c>
      <c r="D46" s="14" t="s">
        <v>35</v>
      </c>
      <c r="E46" s="13">
        <v>3981</v>
      </c>
      <c r="F46" s="12" t="s">
        <v>36</v>
      </c>
      <c r="G46" s="12" t="s">
        <v>66</v>
      </c>
      <c r="H46" s="15">
        <v>253109.25</v>
      </c>
      <c r="I46" s="12"/>
      <c r="J46" s="12"/>
      <c r="K46" s="29">
        <v>82000</v>
      </c>
      <c r="L46" s="30"/>
      <c r="M46" s="15">
        <f t="shared" si="4"/>
        <v>335109.25</v>
      </c>
      <c r="N46" s="35" t="s">
        <v>1865</v>
      </c>
    </row>
    <row r="47" spans="1:14" x14ac:dyDescent="0.2">
      <c r="A47" s="7"/>
      <c r="B47" s="13">
        <v>2510222</v>
      </c>
      <c r="C47" s="14" t="s">
        <v>34</v>
      </c>
      <c r="D47" s="14" t="s">
        <v>35</v>
      </c>
      <c r="E47" s="13">
        <v>2612</v>
      </c>
      <c r="F47" s="12" t="s">
        <v>36</v>
      </c>
      <c r="G47" s="12" t="s">
        <v>67</v>
      </c>
      <c r="H47" s="15">
        <v>10000</v>
      </c>
      <c r="I47" s="12"/>
      <c r="J47" s="12"/>
      <c r="K47" s="12"/>
      <c r="L47" s="12"/>
      <c r="M47" s="15">
        <f t="shared" si="4"/>
        <v>10000</v>
      </c>
      <c r="N47" s="12"/>
    </row>
    <row r="48" spans="1:14" ht="15" x14ac:dyDescent="0.25">
      <c r="A48" s="7"/>
      <c r="B48" s="23" t="s">
        <v>68</v>
      </c>
      <c r="C48" s="23"/>
      <c r="D48" s="23"/>
      <c r="E48" s="23"/>
      <c r="F48" s="24"/>
      <c r="G48" s="25" t="s">
        <v>18</v>
      </c>
      <c r="H48" s="27">
        <v>18180503.270000003</v>
      </c>
      <c r="I48" s="27">
        <f t="shared" ref="I48:L48" si="5">SUM(I16:I47)</f>
        <v>0</v>
      </c>
      <c r="J48" s="27">
        <f t="shared" si="5"/>
        <v>0</v>
      </c>
      <c r="K48" s="27">
        <f t="shared" si="5"/>
        <v>268000</v>
      </c>
      <c r="L48" s="27">
        <f t="shared" si="5"/>
        <v>0</v>
      </c>
      <c r="M48" s="27">
        <f>SUM(M16:M47)</f>
        <v>18448503.270000003</v>
      </c>
      <c r="N48" s="12"/>
    </row>
    <row r="49" spans="1:14" x14ac:dyDescent="0.2">
      <c r="A49" s="7"/>
      <c r="B49" s="20" t="s">
        <v>69</v>
      </c>
      <c r="C49" s="21"/>
      <c r="D49" s="21"/>
      <c r="E49" s="21"/>
      <c r="F49" s="21"/>
      <c r="G49" s="22"/>
      <c r="H49" s="21"/>
      <c r="I49" s="21"/>
      <c r="J49" s="21"/>
      <c r="K49" s="21"/>
      <c r="L49" s="21"/>
      <c r="M49" s="21"/>
      <c r="N49" s="12"/>
    </row>
    <row r="50" spans="1:14" s="75" customFormat="1" ht="90.75" customHeight="1" x14ac:dyDescent="0.2">
      <c r="A50" s="39">
        <v>20</v>
      </c>
      <c r="B50" s="213" t="s">
        <v>1860</v>
      </c>
      <c r="C50" s="74" t="s">
        <v>70</v>
      </c>
      <c r="D50" s="74" t="s">
        <v>71</v>
      </c>
      <c r="E50" s="74">
        <v>3821</v>
      </c>
      <c r="F50" s="74" t="s">
        <v>72</v>
      </c>
      <c r="G50" s="12" t="s">
        <v>101</v>
      </c>
      <c r="H50" s="211">
        <v>0</v>
      </c>
      <c r="I50" s="74"/>
      <c r="J50" s="74"/>
      <c r="K50" s="63">
        <v>1000015</v>
      </c>
      <c r="L50" s="74"/>
      <c r="M50" s="15">
        <f t="shared" ref="M50:M82" si="6">H50+I50-J50+K50-L50</f>
        <v>1000015</v>
      </c>
      <c r="N50" s="214" t="s">
        <v>1861</v>
      </c>
    </row>
    <row r="51" spans="1:14" ht="135" x14ac:dyDescent="0.2">
      <c r="A51" s="7">
        <v>33</v>
      </c>
      <c r="B51" s="13">
        <v>1100122</v>
      </c>
      <c r="C51" s="14" t="s">
        <v>70</v>
      </c>
      <c r="D51" s="14" t="s">
        <v>71</v>
      </c>
      <c r="E51" s="13">
        <v>2111</v>
      </c>
      <c r="F51" s="12" t="s">
        <v>72</v>
      </c>
      <c r="G51" s="12" t="s">
        <v>37</v>
      </c>
      <c r="H51" s="15">
        <v>56407</v>
      </c>
      <c r="I51" s="12"/>
      <c r="J51" s="12"/>
      <c r="K51" s="29">
        <v>30000</v>
      </c>
      <c r="L51" s="30"/>
      <c r="M51" s="15">
        <f t="shared" si="6"/>
        <v>86407</v>
      </c>
      <c r="N51" s="35" t="s">
        <v>1826</v>
      </c>
    </row>
    <row r="52" spans="1:14" x14ac:dyDescent="0.2">
      <c r="A52" s="7"/>
      <c r="B52" s="13">
        <v>1100122</v>
      </c>
      <c r="C52" s="14" t="s">
        <v>70</v>
      </c>
      <c r="D52" s="14" t="s">
        <v>71</v>
      </c>
      <c r="E52" s="13">
        <v>2141</v>
      </c>
      <c r="F52" s="12" t="s">
        <v>72</v>
      </c>
      <c r="G52" s="12" t="s">
        <v>39</v>
      </c>
      <c r="H52" s="15">
        <v>41400</v>
      </c>
      <c r="I52" s="12"/>
      <c r="J52" s="12"/>
      <c r="K52" s="29"/>
      <c r="L52" s="30"/>
      <c r="M52" s="15">
        <f t="shared" si="6"/>
        <v>41400</v>
      </c>
      <c r="N52" s="12"/>
    </row>
    <row r="53" spans="1:14" x14ac:dyDescent="0.2">
      <c r="A53" s="7"/>
      <c r="B53" s="13">
        <v>1100122</v>
      </c>
      <c r="C53" s="14" t="s">
        <v>70</v>
      </c>
      <c r="D53" s="14" t="s">
        <v>71</v>
      </c>
      <c r="E53" s="13">
        <v>2142</v>
      </c>
      <c r="F53" s="12" t="s">
        <v>72</v>
      </c>
      <c r="G53" s="12" t="s">
        <v>73</v>
      </c>
      <c r="H53" s="15">
        <v>3622</v>
      </c>
      <c r="I53" s="12"/>
      <c r="J53" s="12"/>
      <c r="K53" s="29"/>
      <c r="L53" s="30"/>
      <c r="M53" s="15">
        <f t="shared" si="6"/>
        <v>3622</v>
      </c>
      <c r="N53" s="12"/>
    </row>
    <row r="54" spans="1:14" x14ac:dyDescent="0.2">
      <c r="A54" s="7"/>
      <c r="B54" s="13">
        <v>1100122</v>
      </c>
      <c r="C54" s="14" t="s">
        <v>70</v>
      </c>
      <c r="D54" s="14" t="s">
        <v>71</v>
      </c>
      <c r="E54" s="13">
        <v>2151</v>
      </c>
      <c r="F54" s="12" t="s">
        <v>72</v>
      </c>
      <c r="G54" s="12" t="s">
        <v>74</v>
      </c>
      <c r="H54" s="15">
        <v>8797</v>
      </c>
      <c r="I54" s="12"/>
      <c r="J54" s="12"/>
      <c r="K54" s="29"/>
      <c r="L54" s="30"/>
      <c r="M54" s="15">
        <f t="shared" si="6"/>
        <v>8797</v>
      </c>
      <c r="N54" s="12"/>
    </row>
    <row r="55" spans="1:14" x14ac:dyDescent="0.2">
      <c r="A55" s="7"/>
      <c r="B55" s="13">
        <v>1100122</v>
      </c>
      <c r="C55" s="14" t="s">
        <v>70</v>
      </c>
      <c r="D55" s="14" t="s">
        <v>71</v>
      </c>
      <c r="E55" s="13">
        <v>2161</v>
      </c>
      <c r="F55" s="12" t="s">
        <v>72</v>
      </c>
      <c r="G55" s="12" t="s">
        <v>40</v>
      </c>
      <c r="H55" s="15">
        <v>46575</v>
      </c>
      <c r="I55" s="12"/>
      <c r="J55" s="12"/>
      <c r="K55" s="29"/>
      <c r="L55" s="30"/>
      <c r="M55" s="15">
        <f t="shared" si="6"/>
        <v>46575</v>
      </c>
      <c r="N55" s="12"/>
    </row>
    <row r="56" spans="1:14" x14ac:dyDescent="0.2">
      <c r="A56" s="7"/>
      <c r="B56" s="13">
        <v>1100122</v>
      </c>
      <c r="C56" s="14" t="s">
        <v>70</v>
      </c>
      <c r="D56" s="14" t="s">
        <v>71</v>
      </c>
      <c r="E56" s="13">
        <v>2212</v>
      </c>
      <c r="F56" s="12" t="s">
        <v>72</v>
      </c>
      <c r="G56" s="12" t="s">
        <v>41</v>
      </c>
      <c r="H56" s="15">
        <v>157000</v>
      </c>
      <c r="I56" s="12"/>
      <c r="J56" s="12"/>
      <c r="K56" s="29"/>
      <c r="L56" s="30"/>
      <c r="M56" s="15">
        <f t="shared" si="6"/>
        <v>157000</v>
      </c>
      <c r="N56" s="12"/>
    </row>
    <row r="57" spans="1:14" x14ac:dyDescent="0.2">
      <c r="A57" s="7"/>
      <c r="B57" s="13">
        <v>1100122</v>
      </c>
      <c r="C57" s="14" t="s">
        <v>70</v>
      </c>
      <c r="D57" s="14" t="s">
        <v>71</v>
      </c>
      <c r="E57" s="13">
        <v>2231</v>
      </c>
      <c r="F57" s="12" t="s">
        <v>72</v>
      </c>
      <c r="G57" s="12" t="s">
        <v>42</v>
      </c>
      <c r="H57" s="15">
        <v>3622</v>
      </c>
      <c r="I57" s="12"/>
      <c r="J57" s="12"/>
      <c r="K57" s="29"/>
      <c r="L57" s="30"/>
      <c r="M57" s="15">
        <f t="shared" si="6"/>
        <v>3622</v>
      </c>
      <c r="N57" s="12"/>
    </row>
    <row r="58" spans="1:14" x14ac:dyDescent="0.2">
      <c r="A58" s="7"/>
      <c r="B58" s="13">
        <v>1100122</v>
      </c>
      <c r="C58" s="14" t="s">
        <v>70</v>
      </c>
      <c r="D58" s="14" t="s">
        <v>71</v>
      </c>
      <c r="E58" s="13">
        <v>2411</v>
      </c>
      <c r="F58" s="12" t="s">
        <v>72</v>
      </c>
      <c r="G58" s="12" t="s">
        <v>75</v>
      </c>
      <c r="H58" s="15">
        <v>1000</v>
      </c>
      <c r="I58" s="12"/>
      <c r="J58" s="12"/>
      <c r="K58" s="29"/>
      <c r="L58" s="30"/>
      <c r="M58" s="15">
        <f t="shared" si="6"/>
        <v>1000</v>
      </c>
      <c r="N58" s="12"/>
    </row>
    <row r="59" spans="1:14" x14ac:dyDescent="0.2">
      <c r="A59" s="7"/>
      <c r="B59" s="13">
        <v>1100122</v>
      </c>
      <c r="C59" s="14" t="s">
        <v>70</v>
      </c>
      <c r="D59" s="14" t="s">
        <v>71</v>
      </c>
      <c r="E59" s="13">
        <v>2431</v>
      </c>
      <c r="F59" s="12" t="s">
        <v>72</v>
      </c>
      <c r="G59" s="12" t="s">
        <v>76</v>
      </c>
      <c r="H59" s="15">
        <v>1035</v>
      </c>
      <c r="I59" s="12"/>
      <c r="J59" s="12"/>
      <c r="K59" s="29"/>
      <c r="L59" s="30"/>
      <c r="M59" s="15">
        <f t="shared" si="6"/>
        <v>1035</v>
      </c>
      <c r="N59" s="12"/>
    </row>
    <row r="60" spans="1:14" x14ac:dyDescent="0.2">
      <c r="A60" s="7"/>
      <c r="B60" s="13">
        <v>1100122</v>
      </c>
      <c r="C60" s="14" t="s">
        <v>70</v>
      </c>
      <c r="D60" s="14" t="s">
        <v>71</v>
      </c>
      <c r="E60" s="13">
        <v>2441</v>
      </c>
      <c r="F60" s="12" t="s">
        <v>72</v>
      </c>
      <c r="G60" s="12" t="s">
        <v>77</v>
      </c>
      <c r="H60" s="15">
        <v>32000</v>
      </c>
      <c r="I60" s="12"/>
      <c r="J60" s="12"/>
      <c r="K60" s="29"/>
      <c r="L60" s="30"/>
      <c r="M60" s="15">
        <f t="shared" si="6"/>
        <v>32000</v>
      </c>
      <c r="N60" s="12"/>
    </row>
    <row r="61" spans="1:14" x14ac:dyDescent="0.2">
      <c r="A61" s="7"/>
      <c r="B61" s="13">
        <v>1100122</v>
      </c>
      <c r="C61" s="14" t="s">
        <v>70</v>
      </c>
      <c r="D61" s="14" t="s">
        <v>71</v>
      </c>
      <c r="E61" s="13">
        <v>2461</v>
      </c>
      <c r="F61" s="12" t="s">
        <v>72</v>
      </c>
      <c r="G61" s="12" t="s">
        <v>43</v>
      </c>
      <c r="H61" s="15">
        <v>31050</v>
      </c>
      <c r="I61" s="12"/>
      <c r="J61" s="12"/>
      <c r="K61" s="29"/>
      <c r="L61" s="30"/>
      <c r="M61" s="15">
        <f t="shared" si="6"/>
        <v>31050</v>
      </c>
      <c r="N61" s="12"/>
    </row>
    <row r="62" spans="1:14" x14ac:dyDescent="0.2">
      <c r="A62" s="7"/>
      <c r="B62" s="13">
        <v>1100122</v>
      </c>
      <c r="C62" s="14" t="s">
        <v>70</v>
      </c>
      <c r="D62" s="14" t="s">
        <v>71</v>
      </c>
      <c r="E62" s="13">
        <v>2471</v>
      </c>
      <c r="F62" s="12" t="s">
        <v>72</v>
      </c>
      <c r="G62" s="12" t="s">
        <v>78</v>
      </c>
      <c r="H62" s="15">
        <v>7245</v>
      </c>
      <c r="I62" s="12"/>
      <c r="J62" s="12"/>
      <c r="K62" s="29"/>
      <c r="L62" s="30"/>
      <c r="M62" s="15">
        <f t="shared" si="6"/>
        <v>7245</v>
      </c>
      <c r="N62" s="12"/>
    </row>
    <row r="63" spans="1:14" ht="135" x14ac:dyDescent="0.2">
      <c r="A63" s="7">
        <v>33</v>
      </c>
      <c r="B63" s="13">
        <v>1100122</v>
      </c>
      <c r="C63" s="14" t="s">
        <v>70</v>
      </c>
      <c r="D63" s="14" t="s">
        <v>71</v>
      </c>
      <c r="E63" s="13">
        <v>2481</v>
      </c>
      <c r="F63" s="12" t="s">
        <v>72</v>
      </c>
      <c r="G63" s="12" t="s">
        <v>79</v>
      </c>
      <c r="H63" s="15">
        <v>18100</v>
      </c>
      <c r="I63" s="12"/>
      <c r="J63" s="12"/>
      <c r="K63" s="29"/>
      <c r="L63" s="30">
        <v>18000</v>
      </c>
      <c r="M63" s="15">
        <f t="shared" si="6"/>
        <v>100</v>
      </c>
      <c r="N63" s="35" t="s">
        <v>1826</v>
      </c>
    </row>
    <row r="64" spans="1:14" x14ac:dyDescent="0.2">
      <c r="A64" s="7"/>
      <c r="B64" s="13">
        <v>1100122</v>
      </c>
      <c r="C64" s="14" t="s">
        <v>70</v>
      </c>
      <c r="D64" s="14" t="s">
        <v>71</v>
      </c>
      <c r="E64" s="13">
        <v>2491</v>
      </c>
      <c r="F64" s="12" t="s">
        <v>72</v>
      </c>
      <c r="G64" s="12" t="s">
        <v>80</v>
      </c>
      <c r="H64" s="15">
        <v>51750</v>
      </c>
      <c r="I64" s="12"/>
      <c r="J64" s="12"/>
      <c r="K64" s="29"/>
      <c r="L64" s="30"/>
      <c r="M64" s="15">
        <f t="shared" si="6"/>
        <v>51750</v>
      </c>
      <c r="N64" s="12"/>
    </row>
    <row r="65" spans="1:14" x14ac:dyDescent="0.2">
      <c r="A65" s="7"/>
      <c r="B65" s="13">
        <v>1100122</v>
      </c>
      <c r="C65" s="14" t="s">
        <v>70</v>
      </c>
      <c r="D65" s="14" t="s">
        <v>71</v>
      </c>
      <c r="E65" s="13">
        <v>2561</v>
      </c>
      <c r="F65" s="12" t="s">
        <v>72</v>
      </c>
      <c r="G65" s="12" t="s">
        <v>81</v>
      </c>
      <c r="H65" s="15">
        <v>7762</v>
      </c>
      <c r="I65" s="12"/>
      <c r="J65" s="12"/>
      <c r="K65" s="29"/>
      <c r="L65" s="30"/>
      <c r="M65" s="15">
        <f t="shared" si="6"/>
        <v>7762</v>
      </c>
      <c r="N65" s="12"/>
    </row>
    <row r="66" spans="1:14" ht="135" x14ac:dyDescent="0.2">
      <c r="A66" s="7">
        <v>33</v>
      </c>
      <c r="B66" s="13">
        <v>1100122</v>
      </c>
      <c r="C66" s="14" t="s">
        <v>70</v>
      </c>
      <c r="D66" s="14" t="s">
        <v>71</v>
      </c>
      <c r="E66" s="13">
        <v>2722</v>
      </c>
      <c r="F66" s="12" t="s">
        <v>72</v>
      </c>
      <c r="G66" s="12" t="s">
        <v>82</v>
      </c>
      <c r="H66" s="15">
        <v>10350</v>
      </c>
      <c r="I66" s="12"/>
      <c r="J66" s="12"/>
      <c r="K66" s="29"/>
      <c r="L66" s="30">
        <v>10000</v>
      </c>
      <c r="M66" s="15">
        <f t="shared" si="6"/>
        <v>350</v>
      </c>
      <c r="N66" s="35" t="s">
        <v>1826</v>
      </c>
    </row>
    <row r="67" spans="1:14" x14ac:dyDescent="0.2">
      <c r="A67" s="7"/>
      <c r="B67" s="13">
        <v>1100122</v>
      </c>
      <c r="C67" s="14" t="s">
        <v>70</v>
      </c>
      <c r="D67" s="14" t="s">
        <v>71</v>
      </c>
      <c r="E67" s="13">
        <v>2723</v>
      </c>
      <c r="F67" s="12" t="s">
        <v>72</v>
      </c>
      <c r="G67" s="12" t="s">
        <v>83</v>
      </c>
      <c r="H67" s="15">
        <v>2587</v>
      </c>
      <c r="I67" s="12"/>
      <c r="J67" s="12"/>
      <c r="K67" s="29"/>
      <c r="L67" s="30"/>
      <c r="M67" s="15">
        <f t="shared" si="6"/>
        <v>2587</v>
      </c>
      <c r="N67" s="12"/>
    </row>
    <row r="68" spans="1:14" x14ac:dyDescent="0.2">
      <c r="A68" s="7"/>
      <c r="B68" s="13">
        <v>1100122</v>
      </c>
      <c r="C68" s="14" t="s">
        <v>70</v>
      </c>
      <c r="D68" s="14" t="s">
        <v>71</v>
      </c>
      <c r="E68" s="13">
        <v>2741</v>
      </c>
      <c r="F68" s="12" t="s">
        <v>72</v>
      </c>
      <c r="G68" s="12" t="s">
        <v>84</v>
      </c>
      <c r="H68" s="15">
        <v>3622</v>
      </c>
      <c r="I68" s="12"/>
      <c r="J68" s="12"/>
      <c r="K68" s="29"/>
      <c r="L68" s="30"/>
      <c r="M68" s="15">
        <f t="shared" si="6"/>
        <v>3622</v>
      </c>
      <c r="N68" s="12"/>
    </row>
    <row r="69" spans="1:14" x14ac:dyDescent="0.2">
      <c r="A69" s="7"/>
      <c r="B69" s="13">
        <v>1100122</v>
      </c>
      <c r="C69" s="14" t="s">
        <v>70</v>
      </c>
      <c r="D69" s="14" t="s">
        <v>71</v>
      </c>
      <c r="E69" s="13">
        <v>2911</v>
      </c>
      <c r="F69" s="12" t="s">
        <v>72</v>
      </c>
      <c r="G69" s="12" t="s">
        <v>44</v>
      </c>
      <c r="H69" s="15">
        <v>5175</v>
      </c>
      <c r="I69" s="12"/>
      <c r="J69" s="12"/>
      <c r="K69" s="29"/>
      <c r="L69" s="30"/>
      <c r="M69" s="15">
        <f t="shared" si="6"/>
        <v>5175</v>
      </c>
      <c r="N69" s="12"/>
    </row>
    <row r="70" spans="1:14" x14ac:dyDescent="0.2">
      <c r="A70" s="7"/>
      <c r="B70" s="13">
        <v>1100122</v>
      </c>
      <c r="C70" s="14" t="s">
        <v>70</v>
      </c>
      <c r="D70" s="14" t="s">
        <v>71</v>
      </c>
      <c r="E70" s="13">
        <v>2931</v>
      </c>
      <c r="F70" s="12" t="s">
        <v>72</v>
      </c>
      <c r="G70" s="12" t="s">
        <v>85</v>
      </c>
      <c r="H70" s="15">
        <v>25875</v>
      </c>
      <c r="I70" s="12"/>
      <c r="J70" s="12"/>
      <c r="K70" s="29"/>
      <c r="L70" s="30"/>
      <c r="M70" s="15">
        <f t="shared" si="6"/>
        <v>25875</v>
      </c>
      <c r="N70" s="12"/>
    </row>
    <row r="71" spans="1:14" x14ac:dyDescent="0.2">
      <c r="A71" s="7"/>
      <c r="B71" s="13">
        <v>1100122</v>
      </c>
      <c r="C71" s="14" t="s">
        <v>70</v>
      </c>
      <c r="D71" s="14" t="s">
        <v>71</v>
      </c>
      <c r="E71" s="13">
        <v>2941</v>
      </c>
      <c r="F71" s="12" t="s">
        <v>72</v>
      </c>
      <c r="G71" s="12" t="s">
        <v>45</v>
      </c>
      <c r="H71" s="15">
        <v>4140</v>
      </c>
      <c r="I71" s="12"/>
      <c r="J71" s="12"/>
      <c r="K71" s="29"/>
      <c r="L71" s="30"/>
      <c r="M71" s="15">
        <f t="shared" si="6"/>
        <v>4140</v>
      </c>
      <c r="N71" s="12"/>
    </row>
    <row r="72" spans="1:14" x14ac:dyDescent="0.2">
      <c r="A72" s="7"/>
      <c r="B72" s="13">
        <v>1100122</v>
      </c>
      <c r="C72" s="14" t="s">
        <v>70</v>
      </c>
      <c r="D72" s="14" t="s">
        <v>71</v>
      </c>
      <c r="E72" s="13">
        <v>3221</v>
      </c>
      <c r="F72" s="12" t="s">
        <v>72</v>
      </c>
      <c r="G72" s="12" t="s">
        <v>86</v>
      </c>
      <c r="H72" s="15">
        <v>103500</v>
      </c>
      <c r="I72" s="12"/>
      <c r="J72" s="12"/>
      <c r="K72" s="29"/>
      <c r="L72" s="30"/>
      <c r="M72" s="15">
        <f t="shared" si="6"/>
        <v>103500</v>
      </c>
      <c r="N72" s="12"/>
    </row>
    <row r="73" spans="1:14" x14ac:dyDescent="0.2">
      <c r="A73" s="7"/>
      <c r="B73" s="13">
        <v>1100122</v>
      </c>
      <c r="C73" s="14" t="s">
        <v>70</v>
      </c>
      <c r="D73" s="14" t="s">
        <v>71</v>
      </c>
      <c r="E73" s="13">
        <v>3291</v>
      </c>
      <c r="F73" s="12" t="s">
        <v>72</v>
      </c>
      <c r="G73" s="12" t="s">
        <v>87</v>
      </c>
      <c r="H73" s="15">
        <v>895275</v>
      </c>
      <c r="I73" s="12"/>
      <c r="J73" s="12"/>
      <c r="K73" s="29"/>
      <c r="L73" s="30"/>
      <c r="M73" s="15">
        <f t="shared" si="6"/>
        <v>895275</v>
      </c>
      <c r="N73" s="12"/>
    </row>
    <row r="74" spans="1:14" x14ac:dyDescent="0.2">
      <c r="A74" s="7"/>
      <c r="B74" s="13">
        <v>1100122</v>
      </c>
      <c r="C74" s="14" t="s">
        <v>70</v>
      </c>
      <c r="D74" s="14" t="s">
        <v>71</v>
      </c>
      <c r="E74" s="13">
        <v>3331</v>
      </c>
      <c r="F74" s="12" t="s">
        <v>72</v>
      </c>
      <c r="G74" s="12" t="s">
        <v>88</v>
      </c>
      <c r="H74" s="15">
        <v>155250</v>
      </c>
      <c r="I74" s="12"/>
      <c r="J74" s="12"/>
      <c r="K74" s="29"/>
      <c r="L74" s="30"/>
      <c r="M74" s="15">
        <f t="shared" si="6"/>
        <v>155250</v>
      </c>
      <c r="N74" s="12"/>
    </row>
    <row r="75" spans="1:14" x14ac:dyDescent="0.2">
      <c r="A75" s="7"/>
      <c r="B75" s="13">
        <v>1100122</v>
      </c>
      <c r="C75" s="14" t="s">
        <v>70</v>
      </c>
      <c r="D75" s="14" t="s">
        <v>71</v>
      </c>
      <c r="E75" s="13">
        <v>3341</v>
      </c>
      <c r="F75" s="12" t="s">
        <v>72</v>
      </c>
      <c r="G75" s="12" t="s">
        <v>89</v>
      </c>
      <c r="H75" s="15">
        <v>50000</v>
      </c>
      <c r="I75" s="12"/>
      <c r="J75" s="12"/>
      <c r="K75" s="29"/>
      <c r="L75" s="30"/>
      <c r="M75" s="15">
        <f t="shared" si="6"/>
        <v>50000</v>
      </c>
      <c r="N75" s="12"/>
    </row>
    <row r="76" spans="1:14" x14ac:dyDescent="0.2">
      <c r="A76" s="7"/>
      <c r="B76" s="13">
        <v>1100122</v>
      </c>
      <c r="C76" s="14" t="s">
        <v>70</v>
      </c>
      <c r="D76" s="14" t="s">
        <v>71</v>
      </c>
      <c r="E76" s="13">
        <v>3361</v>
      </c>
      <c r="F76" s="12" t="s">
        <v>72</v>
      </c>
      <c r="G76" s="12" t="s">
        <v>47</v>
      </c>
      <c r="H76" s="15">
        <v>20700</v>
      </c>
      <c r="I76" s="12"/>
      <c r="J76" s="12"/>
      <c r="K76" s="29"/>
      <c r="L76" s="30"/>
      <c r="M76" s="15">
        <f t="shared" si="6"/>
        <v>20700</v>
      </c>
      <c r="N76" s="12"/>
    </row>
    <row r="77" spans="1:14" x14ac:dyDescent="0.2">
      <c r="A77" s="7"/>
      <c r="B77" s="13">
        <v>1100122</v>
      </c>
      <c r="C77" s="14" t="s">
        <v>70</v>
      </c>
      <c r="D77" s="14" t="s">
        <v>71</v>
      </c>
      <c r="E77" s="13">
        <v>3441</v>
      </c>
      <c r="F77" s="12" t="s">
        <v>72</v>
      </c>
      <c r="G77" s="12" t="s">
        <v>90</v>
      </c>
      <c r="H77" s="15">
        <v>46575</v>
      </c>
      <c r="I77" s="12"/>
      <c r="J77" s="12"/>
      <c r="K77" s="29"/>
      <c r="L77" s="30"/>
      <c r="M77" s="15">
        <f t="shared" si="6"/>
        <v>46575</v>
      </c>
      <c r="N77" s="12"/>
    </row>
    <row r="78" spans="1:14" ht="135" x14ac:dyDescent="0.2">
      <c r="A78" s="7">
        <v>33</v>
      </c>
      <c r="B78" s="13">
        <v>1100122</v>
      </c>
      <c r="C78" s="14" t="s">
        <v>70</v>
      </c>
      <c r="D78" s="14" t="s">
        <v>71</v>
      </c>
      <c r="E78" s="13">
        <v>3511</v>
      </c>
      <c r="F78" s="12" t="s">
        <v>72</v>
      </c>
      <c r="G78" s="12" t="s">
        <v>91</v>
      </c>
      <c r="H78" s="15">
        <v>30000</v>
      </c>
      <c r="I78" s="12"/>
      <c r="J78" s="12"/>
      <c r="K78" s="29"/>
      <c r="L78" s="30">
        <v>30000</v>
      </c>
      <c r="M78" s="15">
        <f t="shared" si="6"/>
        <v>0</v>
      </c>
      <c r="N78" s="35" t="s">
        <v>1826</v>
      </c>
    </row>
    <row r="79" spans="1:14" x14ac:dyDescent="0.2">
      <c r="A79" s="7"/>
      <c r="B79" s="13">
        <v>1100122</v>
      </c>
      <c r="C79" s="14" t="s">
        <v>70</v>
      </c>
      <c r="D79" s="14" t="s">
        <v>71</v>
      </c>
      <c r="E79" s="13">
        <v>3531</v>
      </c>
      <c r="F79" s="12" t="s">
        <v>72</v>
      </c>
      <c r="G79" s="12" t="s">
        <v>50</v>
      </c>
      <c r="H79" s="15">
        <v>5172</v>
      </c>
      <c r="I79" s="12"/>
      <c r="J79" s="12"/>
      <c r="K79" s="29"/>
      <c r="L79" s="30"/>
      <c r="M79" s="15">
        <f t="shared" si="6"/>
        <v>5172</v>
      </c>
      <c r="N79" s="12"/>
    </row>
    <row r="80" spans="1:14" x14ac:dyDescent="0.2">
      <c r="A80" s="7"/>
      <c r="B80" s="13">
        <v>1100122</v>
      </c>
      <c r="C80" s="14" t="s">
        <v>70</v>
      </c>
      <c r="D80" s="14" t="s">
        <v>71</v>
      </c>
      <c r="E80" s="13">
        <v>3571</v>
      </c>
      <c r="F80" s="12" t="s">
        <v>72</v>
      </c>
      <c r="G80" s="12" t="s">
        <v>92</v>
      </c>
      <c r="H80" s="15">
        <v>50000</v>
      </c>
      <c r="I80" s="12"/>
      <c r="J80" s="12"/>
      <c r="K80" s="29"/>
      <c r="L80" s="30"/>
      <c r="M80" s="15">
        <f t="shared" si="6"/>
        <v>50000</v>
      </c>
      <c r="N80" s="12"/>
    </row>
    <row r="81" spans="1:14" ht="135" x14ac:dyDescent="0.2">
      <c r="A81" s="7">
        <v>33</v>
      </c>
      <c r="B81" s="13">
        <v>1100122</v>
      </c>
      <c r="C81" s="14" t="s">
        <v>70</v>
      </c>
      <c r="D81" s="14" t="s">
        <v>71</v>
      </c>
      <c r="E81" s="13">
        <v>3591</v>
      </c>
      <c r="F81" s="12" t="s">
        <v>72</v>
      </c>
      <c r="G81" s="12" t="s">
        <v>93</v>
      </c>
      <c r="H81" s="15">
        <v>10350</v>
      </c>
      <c r="I81" s="12"/>
      <c r="J81" s="12"/>
      <c r="K81" s="29"/>
      <c r="L81" s="30">
        <v>10000</v>
      </c>
      <c r="M81" s="15">
        <f t="shared" si="6"/>
        <v>350</v>
      </c>
      <c r="N81" s="35" t="s">
        <v>1826</v>
      </c>
    </row>
    <row r="82" spans="1:14" x14ac:dyDescent="0.2">
      <c r="A82" s="7"/>
      <c r="B82" s="13">
        <v>1100122</v>
      </c>
      <c r="C82" s="14" t="s">
        <v>70</v>
      </c>
      <c r="D82" s="14" t="s">
        <v>71</v>
      </c>
      <c r="E82" s="13">
        <v>3611</v>
      </c>
      <c r="F82" s="12" t="s">
        <v>72</v>
      </c>
      <c r="G82" s="12" t="s">
        <v>94</v>
      </c>
      <c r="H82" s="15">
        <v>100000</v>
      </c>
      <c r="I82" s="12"/>
      <c r="J82" s="12"/>
      <c r="K82" s="29"/>
      <c r="L82" s="30"/>
      <c r="M82" s="15">
        <f t="shared" si="6"/>
        <v>100000</v>
      </c>
      <c r="N82" s="12"/>
    </row>
    <row r="83" spans="1:14" x14ac:dyDescent="0.2">
      <c r="A83" s="7"/>
      <c r="B83" s="13">
        <v>1100122</v>
      </c>
      <c r="C83" s="14" t="s">
        <v>70</v>
      </c>
      <c r="D83" s="14" t="s">
        <v>71</v>
      </c>
      <c r="E83" s="13">
        <v>3711</v>
      </c>
      <c r="F83" s="12" t="s">
        <v>72</v>
      </c>
      <c r="G83" s="12" t="s">
        <v>95</v>
      </c>
      <c r="H83" s="15">
        <v>56925</v>
      </c>
      <c r="I83" s="12"/>
      <c r="J83" s="12"/>
      <c r="K83" s="29"/>
      <c r="L83" s="30"/>
      <c r="M83" s="15">
        <f t="shared" ref="M83:M115" si="7">H83+I83-J83+K83-L83</f>
        <v>56925</v>
      </c>
      <c r="N83" s="12"/>
    </row>
    <row r="84" spans="1:14" x14ac:dyDescent="0.2">
      <c r="A84" s="7"/>
      <c r="B84" s="13">
        <v>1100122</v>
      </c>
      <c r="C84" s="14" t="s">
        <v>70</v>
      </c>
      <c r="D84" s="14" t="s">
        <v>71</v>
      </c>
      <c r="E84" s="13">
        <v>3712</v>
      </c>
      <c r="F84" s="12" t="s">
        <v>72</v>
      </c>
      <c r="G84" s="12" t="s">
        <v>96</v>
      </c>
      <c r="H84" s="15">
        <v>56925</v>
      </c>
      <c r="I84" s="12"/>
      <c r="J84" s="12"/>
      <c r="K84" s="29"/>
      <c r="L84" s="30"/>
      <c r="M84" s="15">
        <f t="shared" si="7"/>
        <v>56925</v>
      </c>
      <c r="N84" s="12"/>
    </row>
    <row r="85" spans="1:14" x14ac:dyDescent="0.2">
      <c r="A85" s="7"/>
      <c r="B85" s="13">
        <v>1100122</v>
      </c>
      <c r="C85" s="14" t="s">
        <v>70</v>
      </c>
      <c r="D85" s="14" t="s">
        <v>71</v>
      </c>
      <c r="E85" s="13">
        <v>3721</v>
      </c>
      <c r="F85" s="12" t="s">
        <v>72</v>
      </c>
      <c r="G85" s="12" t="s">
        <v>51</v>
      </c>
      <c r="H85" s="15">
        <v>46575</v>
      </c>
      <c r="I85" s="12"/>
      <c r="J85" s="12"/>
      <c r="K85" s="29"/>
      <c r="L85" s="30"/>
      <c r="M85" s="15">
        <f t="shared" si="7"/>
        <v>46575</v>
      </c>
      <c r="N85" s="12"/>
    </row>
    <row r="86" spans="1:14" ht="135" x14ac:dyDescent="0.2">
      <c r="A86" s="7">
        <v>33</v>
      </c>
      <c r="B86" s="13">
        <v>1100122</v>
      </c>
      <c r="C86" s="14" t="s">
        <v>70</v>
      </c>
      <c r="D86" s="14" t="s">
        <v>71</v>
      </c>
      <c r="E86" s="13">
        <v>3722</v>
      </c>
      <c r="F86" s="12" t="s">
        <v>72</v>
      </c>
      <c r="G86" s="12" t="s">
        <v>97</v>
      </c>
      <c r="H86" s="15">
        <v>20700</v>
      </c>
      <c r="I86" s="12"/>
      <c r="J86" s="12"/>
      <c r="K86" s="29"/>
      <c r="L86" s="30">
        <v>20000</v>
      </c>
      <c r="M86" s="15">
        <f t="shared" si="7"/>
        <v>700</v>
      </c>
      <c r="N86" s="35" t="s">
        <v>1826</v>
      </c>
    </row>
    <row r="87" spans="1:14" ht="135" x14ac:dyDescent="0.2">
      <c r="A87" s="7">
        <v>33</v>
      </c>
      <c r="B87" s="13">
        <v>1100122</v>
      </c>
      <c r="C87" s="14" t="s">
        <v>70</v>
      </c>
      <c r="D87" s="14" t="s">
        <v>71</v>
      </c>
      <c r="E87" s="13">
        <v>3751</v>
      </c>
      <c r="F87" s="12" t="s">
        <v>72</v>
      </c>
      <c r="G87" s="12" t="s">
        <v>52</v>
      </c>
      <c r="H87" s="15">
        <v>100000</v>
      </c>
      <c r="I87" s="12"/>
      <c r="J87" s="12"/>
      <c r="K87" s="29"/>
      <c r="L87" s="30">
        <v>50000</v>
      </c>
      <c r="M87" s="15">
        <f t="shared" si="7"/>
        <v>50000</v>
      </c>
      <c r="N87" s="35" t="s">
        <v>1826</v>
      </c>
    </row>
    <row r="88" spans="1:14" ht="135" x14ac:dyDescent="0.2">
      <c r="A88" s="7">
        <v>33</v>
      </c>
      <c r="B88" s="13">
        <v>1100122</v>
      </c>
      <c r="C88" s="14" t="s">
        <v>70</v>
      </c>
      <c r="D88" s="14" t="s">
        <v>71</v>
      </c>
      <c r="E88" s="13">
        <v>3761</v>
      </c>
      <c r="F88" s="12" t="s">
        <v>72</v>
      </c>
      <c r="G88" s="12" t="s">
        <v>98</v>
      </c>
      <c r="H88" s="15">
        <v>51750</v>
      </c>
      <c r="I88" s="12"/>
      <c r="J88" s="12"/>
      <c r="K88" s="29"/>
      <c r="L88" s="30">
        <v>50000</v>
      </c>
      <c r="M88" s="15">
        <f t="shared" si="7"/>
        <v>1750</v>
      </c>
      <c r="N88" s="35" t="s">
        <v>1826</v>
      </c>
    </row>
    <row r="89" spans="1:14" x14ac:dyDescent="0.2">
      <c r="A89" s="7"/>
      <c r="B89" s="13">
        <v>1100122</v>
      </c>
      <c r="C89" s="14" t="s">
        <v>70</v>
      </c>
      <c r="D89" s="14" t="s">
        <v>71</v>
      </c>
      <c r="E89" s="13">
        <v>3791</v>
      </c>
      <c r="F89" s="12" t="s">
        <v>72</v>
      </c>
      <c r="G89" s="12" t="s">
        <v>99</v>
      </c>
      <c r="H89" s="15">
        <v>5692</v>
      </c>
      <c r="I89" s="12"/>
      <c r="J89" s="12"/>
      <c r="K89" s="29"/>
      <c r="L89" s="30"/>
      <c r="M89" s="15">
        <f t="shared" si="7"/>
        <v>5692</v>
      </c>
      <c r="N89" s="12"/>
    </row>
    <row r="90" spans="1:14" ht="135" x14ac:dyDescent="0.2">
      <c r="A90" s="7">
        <v>33</v>
      </c>
      <c r="B90" s="13">
        <v>1100122</v>
      </c>
      <c r="C90" s="14" t="s">
        <v>70</v>
      </c>
      <c r="D90" s="14" t="s">
        <v>71</v>
      </c>
      <c r="E90" s="13">
        <v>3811</v>
      </c>
      <c r="F90" s="12" t="s">
        <v>72</v>
      </c>
      <c r="G90" s="12" t="s">
        <v>100</v>
      </c>
      <c r="H90" s="15">
        <v>50000</v>
      </c>
      <c r="I90" s="12"/>
      <c r="J90" s="12"/>
      <c r="K90" s="29"/>
      <c r="L90" s="30">
        <v>50000</v>
      </c>
      <c r="M90" s="15">
        <f t="shared" si="7"/>
        <v>0</v>
      </c>
      <c r="N90" s="35" t="s">
        <v>1826</v>
      </c>
    </row>
    <row r="91" spans="1:14" ht="135" x14ac:dyDescent="0.2">
      <c r="A91" s="7">
        <v>33</v>
      </c>
      <c r="B91" s="13">
        <v>1100122</v>
      </c>
      <c r="C91" s="14" t="s">
        <v>70</v>
      </c>
      <c r="D91" s="14" t="s">
        <v>71</v>
      </c>
      <c r="E91" s="13">
        <v>3821</v>
      </c>
      <c r="F91" s="12" t="s">
        <v>72</v>
      </c>
      <c r="G91" s="12" t="s">
        <v>101</v>
      </c>
      <c r="H91" s="15">
        <v>950000</v>
      </c>
      <c r="I91" s="12"/>
      <c r="J91" s="12"/>
      <c r="K91" s="29">
        <v>282000</v>
      </c>
      <c r="L91" s="30"/>
      <c r="M91" s="15">
        <f t="shared" si="7"/>
        <v>1232000</v>
      </c>
      <c r="N91" s="35" t="s">
        <v>1826</v>
      </c>
    </row>
    <row r="92" spans="1:14" x14ac:dyDescent="0.2">
      <c r="A92" s="7"/>
      <c r="B92" s="13">
        <v>1100122</v>
      </c>
      <c r="C92" s="14" t="s">
        <v>70</v>
      </c>
      <c r="D92" s="14" t="s">
        <v>71</v>
      </c>
      <c r="E92" s="13">
        <v>3831</v>
      </c>
      <c r="F92" s="12" t="s">
        <v>72</v>
      </c>
      <c r="G92" s="12" t="s">
        <v>102</v>
      </c>
      <c r="H92" s="15">
        <v>30000</v>
      </c>
      <c r="I92" s="12"/>
      <c r="J92" s="12"/>
      <c r="K92" s="29"/>
      <c r="L92" s="30"/>
      <c r="M92" s="15">
        <f t="shared" si="7"/>
        <v>30000</v>
      </c>
      <c r="N92" s="12"/>
    </row>
    <row r="93" spans="1:14" ht="135" x14ac:dyDescent="0.2">
      <c r="A93" s="7">
        <v>33</v>
      </c>
      <c r="B93" s="13">
        <v>1100122</v>
      </c>
      <c r="C93" s="14" t="s">
        <v>70</v>
      </c>
      <c r="D93" s="14" t="s">
        <v>71</v>
      </c>
      <c r="E93" s="13">
        <v>3852</v>
      </c>
      <c r="F93" s="12" t="s">
        <v>72</v>
      </c>
      <c r="G93" s="12" t="s">
        <v>103</v>
      </c>
      <c r="H93" s="15">
        <v>74500</v>
      </c>
      <c r="I93" s="12"/>
      <c r="J93" s="12"/>
      <c r="K93" s="29"/>
      <c r="L93" s="30">
        <v>74000</v>
      </c>
      <c r="M93" s="15">
        <f t="shared" si="7"/>
        <v>500</v>
      </c>
      <c r="N93" s="35" t="s">
        <v>1826</v>
      </c>
    </row>
    <row r="94" spans="1:14" x14ac:dyDescent="0.2">
      <c r="A94" s="7"/>
      <c r="B94" s="13">
        <v>1100122</v>
      </c>
      <c r="C94" s="14" t="s">
        <v>70</v>
      </c>
      <c r="D94" s="14" t="s">
        <v>71</v>
      </c>
      <c r="E94" s="13">
        <v>3853</v>
      </c>
      <c r="F94" s="12" t="s">
        <v>72</v>
      </c>
      <c r="G94" s="12" t="s">
        <v>104</v>
      </c>
      <c r="H94" s="15">
        <v>20000</v>
      </c>
      <c r="I94" s="12"/>
      <c r="J94" s="12"/>
      <c r="K94" s="29"/>
      <c r="L94" s="30"/>
      <c r="M94" s="15">
        <f t="shared" si="7"/>
        <v>20000</v>
      </c>
      <c r="N94" s="12"/>
    </row>
    <row r="95" spans="1:14" x14ac:dyDescent="0.2">
      <c r="A95" s="7"/>
      <c r="B95" s="13">
        <v>1100122</v>
      </c>
      <c r="C95" s="14" t="s">
        <v>70</v>
      </c>
      <c r="D95" s="14" t="s">
        <v>71</v>
      </c>
      <c r="E95" s="13">
        <v>3961</v>
      </c>
      <c r="F95" s="12" t="s">
        <v>72</v>
      </c>
      <c r="G95" s="12" t="s">
        <v>105</v>
      </c>
      <c r="H95" s="15">
        <v>10350</v>
      </c>
      <c r="I95" s="12"/>
      <c r="J95" s="12"/>
      <c r="K95" s="29"/>
      <c r="L95" s="30"/>
      <c r="M95" s="15">
        <f t="shared" si="7"/>
        <v>10350</v>
      </c>
      <c r="N95" s="12"/>
    </row>
    <row r="96" spans="1:14" x14ac:dyDescent="0.2">
      <c r="A96" s="7"/>
      <c r="B96" s="13">
        <v>1100122</v>
      </c>
      <c r="C96" s="14" t="s">
        <v>70</v>
      </c>
      <c r="D96" s="14" t="s">
        <v>71</v>
      </c>
      <c r="E96" s="13">
        <v>4411</v>
      </c>
      <c r="F96" s="12" t="s">
        <v>72</v>
      </c>
      <c r="G96" s="12" t="s">
        <v>53</v>
      </c>
      <c r="H96" s="15">
        <v>2311250</v>
      </c>
      <c r="I96" s="12"/>
      <c r="J96" s="12"/>
      <c r="K96" s="29"/>
      <c r="L96" s="30"/>
      <c r="M96" s="15">
        <f t="shared" si="7"/>
        <v>2311250</v>
      </c>
      <c r="N96" s="12"/>
    </row>
    <row r="97" spans="1:14" x14ac:dyDescent="0.2">
      <c r="A97" s="7"/>
      <c r="B97" s="13">
        <v>1100122</v>
      </c>
      <c r="C97" s="14" t="s">
        <v>70</v>
      </c>
      <c r="D97" s="14" t="s">
        <v>71</v>
      </c>
      <c r="E97" s="13">
        <v>4412</v>
      </c>
      <c r="F97" s="12" t="s">
        <v>72</v>
      </c>
      <c r="G97" s="12" t="s">
        <v>106</v>
      </c>
      <c r="H97" s="15">
        <v>222450</v>
      </c>
      <c r="I97" s="12"/>
      <c r="J97" s="12"/>
      <c r="K97" s="29"/>
      <c r="L97" s="30"/>
      <c r="M97" s="15">
        <f t="shared" si="7"/>
        <v>222450</v>
      </c>
      <c r="N97" s="12"/>
    </row>
    <row r="98" spans="1:14" x14ac:dyDescent="0.2">
      <c r="A98" s="7"/>
      <c r="B98" s="13">
        <v>1100122</v>
      </c>
      <c r="C98" s="14" t="s">
        <v>70</v>
      </c>
      <c r="D98" s="14" t="s">
        <v>71</v>
      </c>
      <c r="E98" s="13">
        <v>4451</v>
      </c>
      <c r="F98" s="12" t="s">
        <v>72</v>
      </c>
      <c r="G98" s="12" t="s">
        <v>107</v>
      </c>
      <c r="H98" s="15">
        <v>1914750</v>
      </c>
      <c r="I98" s="12"/>
      <c r="J98" s="12"/>
      <c r="K98" s="29"/>
      <c r="L98" s="30"/>
      <c r="M98" s="15">
        <f t="shared" si="7"/>
        <v>1914750</v>
      </c>
      <c r="N98" s="12"/>
    </row>
    <row r="99" spans="1:14" x14ac:dyDescent="0.2">
      <c r="A99" s="7"/>
      <c r="B99" s="13">
        <v>1100122</v>
      </c>
      <c r="C99" s="14" t="s">
        <v>70</v>
      </c>
      <c r="D99" s="14" t="s">
        <v>71</v>
      </c>
      <c r="E99" s="13">
        <v>5411</v>
      </c>
      <c r="F99" s="12" t="s">
        <v>72</v>
      </c>
      <c r="G99" s="12" t="s">
        <v>108</v>
      </c>
      <c r="H99" s="15">
        <v>0</v>
      </c>
      <c r="I99" s="12"/>
      <c r="J99" s="12"/>
      <c r="K99" s="29"/>
      <c r="L99" s="30"/>
      <c r="M99" s="15">
        <f t="shared" si="7"/>
        <v>0</v>
      </c>
      <c r="N99" s="12"/>
    </row>
    <row r="100" spans="1:14" x14ac:dyDescent="0.2">
      <c r="A100" s="7"/>
      <c r="B100" s="13">
        <v>1100122</v>
      </c>
      <c r="C100" s="14" t="s">
        <v>70</v>
      </c>
      <c r="D100" s="14" t="s">
        <v>71</v>
      </c>
      <c r="E100" s="13">
        <v>5651</v>
      </c>
      <c r="F100" s="12" t="s">
        <v>72</v>
      </c>
      <c r="G100" s="12" t="s">
        <v>109</v>
      </c>
      <c r="H100" s="15">
        <v>3625</v>
      </c>
      <c r="I100" s="12"/>
      <c r="J100" s="12"/>
      <c r="K100" s="29"/>
      <c r="L100" s="30"/>
      <c r="M100" s="15">
        <f t="shared" si="7"/>
        <v>3625</v>
      </c>
      <c r="N100" s="12"/>
    </row>
    <row r="101" spans="1:14" x14ac:dyDescent="0.2">
      <c r="A101" s="7"/>
      <c r="B101" s="13">
        <v>1500520</v>
      </c>
      <c r="C101" s="14" t="s">
        <v>70</v>
      </c>
      <c r="D101" s="14" t="s">
        <v>71</v>
      </c>
      <c r="E101" s="13">
        <v>5811</v>
      </c>
      <c r="F101" s="12" t="s">
        <v>72</v>
      </c>
      <c r="G101" s="12" t="s">
        <v>110</v>
      </c>
      <c r="H101" s="15">
        <v>7264899.8799999999</v>
      </c>
      <c r="I101" s="12"/>
      <c r="J101" s="12"/>
      <c r="K101" s="29"/>
      <c r="L101" s="30"/>
      <c r="M101" s="15">
        <f t="shared" si="7"/>
        <v>7264899.8799999999</v>
      </c>
      <c r="N101" s="12"/>
    </row>
    <row r="102" spans="1:14" ht="89.25" x14ac:dyDescent="0.2">
      <c r="A102" s="7">
        <v>12</v>
      </c>
      <c r="B102" s="13">
        <v>1500521</v>
      </c>
      <c r="C102" s="44" t="s">
        <v>70</v>
      </c>
      <c r="D102" s="44" t="s">
        <v>71</v>
      </c>
      <c r="E102" s="13">
        <v>4319</v>
      </c>
      <c r="F102" s="34" t="s">
        <v>72</v>
      </c>
      <c r="G102" s="34" t="s">
        <v>1807</v>
      </c>
      <c r="H102" s="15">
        <v>0</v>
      </c>
      <c r="I102" s="12"/>
      <c r="J102" s="12"/>
      <c r="K102" s="29">
        <v>656735.39</v>
      </c>
      <c r="L102" s="93"/>
      <c r="M102" s="15">
        <f t="shared" si="7"/>
        <v>656735.39</v>
      </c>
      <c r="N102" s="47" t="s">
        <v>1809</v>
      </c>
    </row>
    <row r="103" spans="1:14" x14ac:dyDescent="0.2">
      <c r="A103" s="7"/>
      <c r="B103" s="13">
        <v>1500521</v>
      </c>
      <c r="C103" s="14" t="s">
        <v>70</v>
      </c>
      <c r="D103" s="14" t="s">
        <v>71</v>
      </c>
      <c r="E103" s="13">
        <v>5811</v>
      </c>
      <c r="F103" s="12" t="s">
        <v>72</v>
      </c>
      <c r="G103" s="12" t="s">
        <v>110</v>
      </c>
      <c r="H103" s="15">
        <v>27735100.120000001</v>
      </c>
      <c r="I103" s="12"/>
      <c r="J103" s="12"/>
      <c r="K103" s="50"/>
      <c r="L103" s="93"/>
      <c r="M103" s="15">
        <f t="shared" si="7"/>
        <v>27735100.120000001</v>
      </c>
      <c r="N103" s="12"/>
    </row>
    <row r="104" spans="1:14" x14ac:dyDescent="0.2">
      <c r="A104" s="7"/>
      <c r="B104" s="13">
        <v>1500522</v>
      </c>
      <c r="C104" s="14" t="s">
        <v>70</v>
      </c>
      <c r="D104" s="14" t="s">
        <v>71</v>
      </c>
      <c r="E104" s="13">
        <v>1111</v>
      </c>
      <c r="F104" s="12" t="s">
        <v>72</v>
      </c>
      <c r="G104" s="12" t="s">
        <v>54</v>
      </c>
      <c r="H104" s="15">
        <v>1165824.6000000001</v>
      </c>
      <c r="I104" s="12"/>
      <c r="J104" s="12"/>
      <c r="K104" s="50"/>
      <c r="L104" s="93"/>
      <c r="M104" s="15">
        <f t="shared" si="7"/>
        <v>1165824.6000000001</v>
      </c>
      <c r="N104" s="12"/>
    </row>
    <row r="105" spans="1:14" ht="45" x14ac:dyDescent="0.2">
      <c r="A105" s="7" t="s">
        <v>1880</v>
      </c>
      <c r="B105" s="13">
        <v>1500522</v>
      </c>
      <c r="C105" s="14" t="s">
        <v>70</v>
      </c>
      <c r="D105" s="14" t="s">
        <v>71</v>
      </c>
      <c r="E105" s="13">
        <v>1131</v>
      </c>
      <c r="F105" s="12" t="s">
        <v>72</v>
      </c>
      <c r="G105" s="14" t="s">
        <v>55</v>
      </c>
      <c r="H105" s="15">
        <v>4551573.91</v>
      </c>
      <c r="I105" s="12"/>
      <c r="J105" s="12"/>
      <c r="K105" s="29"/>
      <c r="L105" s="30">
        <v>100000</v>
      </c>
      <c r="M105" s="15">
        <f t="shared" si="7"/>
        <v>4451573.91</v>
      </c>
      <c r="N105" s="35" t="s">
        <v>1886</v>
      </c>
    </row>
    <row r="106" spans="1:14" ht="45" x14ac:dyDescent="0.2">
      <c r="A106" s="7" t="s">
        <v>1881</v>
      </c>
      <c r="B106" s="13">
        <v>1500522</v>
      </c>
      <c r="C106" s="14" t="s">
        <v>70</v>
      </c>
      <c r="D106" s="14" t="s">
        <v>71</v>
      </c>
      <c r="E106" s="13">
        <v>1321</v>
      </c>
      <c r="F106" s="12" t="s">
        <v>72</v>
      </c>
      <c r="G106" s="12" t="s">
        <v>56</v>
      </c>
      <c r="H106" s="15">
        <v>124182.71</v>
      </c>
      <c r="I106" s="12"/>
      <c r="J106" s="12"/>
      <c r="K106" s="29">
        <v>3500</v>
      </c>
      <c r="L106" s="30"/>
      <c r="M106" s="15">
        <f t="shared" si="7"/>
        <v>127682.71</v>
      </c>
      <c r="N106" s="35" t="s">
        <v>1886</v>
      </c>
    </row>
    <row r="107" spans="1:14" x14ac:dyDescent="0.2">
      <c r="A107" s="7"/>
      <c r="B107" s="13">
        <v>1500522</v>
      </c>
      <c r="C107" s="14" t="s">
        <v>70</v>
      </c>
      <c r="D107" s="14" t="s">
        <v>71</v>
      </c>
      <c r="E107" s="13">
        <v>1323</v>
      </c>
      <c r="F107" s="12" t="s">
        <v>72</v>
      </c>
      <c r="G107" s="12" t="s">
        <v>57</v>
      </c>
      <c r="H107" s="15">
        <v>575619.31999999995</v>
      </c>
      <c r="I107" s="12"/>
      <c r="J107" s="12"/>
      <c r="K107" s="29"/>
      <c r="L107" s="30"/>
      <c r="M107" s="15">
        <f t="shared" si="7"/>
        <v>575619.31999999995</v>
      </c>
      <c r="N107" s="12"/>
    </row>
    <row r="108" spans="1:14" x14ac:dyDescent="0.2">
      <c r="A108" s="7"/>
      <c r="B108" s="13">
        <v>1500522</v>
      </c>
      <c r="C108" s="14" t="s">
        <v>70</v>
      </c>
      <c r="D108" s="14" t="s">
        <v>71</v>
      </c>
      <c r="E108" s="13">
        <v>1413</v>
      </c>
      <c r="F108" s="12" t="s">
        <v>72</v>
      </c>
      <c r="G108" s="12" t="s">
        <v>58</v>
      </c>
      <c r="H108" s="15">
        <v>941052.1</v>
      </c>
      <c r="I108" s="12"/>
      <c r="J108" s="12"/>
      <c r="K108" s="50"/>
      <c r="L108" s="93"/>
      <c r="M108" s="15">
        <f t="shared" si="7"/>
        <v>941052.1</v>
      </c>
      <c r="N108" s="12"/>
    </row>
    <row r="109" spans="1:14" x14ac:dyDescent="0.2">
      <c r="A109" s="7"/>
      <c r="B109" s="13">
        <v>1500522</v>
      </c>
      <c r="C109" s="14" t="s">
        <v>70</v>
      </c>
      <c r="D109" s="14" t="s">
        <v>71</v>
      </c>
      <c r="E109" s="13">
        <v>1421</v>
      </c>
      <c r="F109" s="12" t="s">
        <v>72</v>
      </c>
      <c r="G109" s="12" t="s">
        <v>59</v>
      </c>
      <c r="H109" s="15">
        <v>261132.18</v>
      </c>
      <c r="I109" s="12"/>
      <c r="J109" s="12"/>
      <c r="K109" s="50"/>
      <c r="L109" s="93"/>
      <c r="M109" s="15">
        <f t="shared" si="7"/>
        <v>261132.18</v>
      </c>
      <c r="N109" s="12"/>
    </row>
    <row r="110" spans="1:14" x14ac:dyDescent="0.2">
      <c r="A110" s="7"/>
      <c r="B110" s="13">
        <v>1500522</v>
      </c>
      <c r="C110" s="14" t="s">
        <v>70</v>
      </c>
      <c r="D110" s="14" t="s">
        <v>71</v>
      </c>
      <c r="E110" s="13">
        <v>1431</v>
      </c>
      <c r="F110" s="12" t="s">
        <v>72</v>
      </c>
      <c r="G110" s="12" t="s">
        <v>60</v>
      </c>
      <c r="H110" s="15">
        <v>302633.46000000002</v>
      </c>
      <c r="I110" s="12"/>
      <c r="J110" s="12"/>
      <c r="K110" s="50"/>
      <c r="L110" s="93"/>
      <c r="M110" s="15">
        <f t="shared" si="7"/>
        <v>302633.46000000002</v>
      </c>
      <c r="N110" s="12"/>
    </row>
    <row r="111" spans="1:14" x14ac:dyDescent="0.2">
      <c r="A111" s="7"/>
      <c r="B111" s="13">
        <v>1500522</v>
      </c>
      <c r="C111" s="14" t="s">
        <v>70</v>
      </c>
      <c r="D111" s="14" t="s">
        <v>71</v>
      </c>
      <c r="E111" s="13">
        <v>1542</v>
      </c>
      <c r="F111" s="12" t="s">
        <v>72</v>
      </c>
      <c r="G111" s="12" t="s">
        <v>63</v>
      </c>
      <c r="H111" s="15">
        <v>146914.79</v>
      </c>
      <c r="I111" s="12"/>
      <c r="J111" s="12"/>
      <c r="K111" s="29"/>
      <c r="L111" s="93"/>
      <c r="M111" s="15">
        <f t="shared" si="7"/>
        <v>146914.79</v>
      </c>
      <c r="N111" s="12"/>
    </row>
    <row r="112" spans="1:14" x14ac:dyDescent="0.2">
      <c r="A112" s="7"/>
      <c r="B112" s="13">
        <v>1500522</v>
      </c>
      <c r="C112" s="14" t="s">
        <v>70</v>
      </c>
      <c r="D112" s="14" t="s">
        <v>71</v>
      </c>
      <c r="E112" s="13">
        <v>1543</v>
      </c>
      <c r="F112" s="12" t="s">
        <v>72</v>
      </c>
      <c r="G112" s="12" t="s">
        <v>64</v>
      </c>
      <c r="H112" s="15">
        <v>38568.04</v>
      </c>
      <c r="I112" s="12"/>
      <c r="J112" s="12"/>
      <c r="K112" s="29"/>
      <c r="L112" s="93"/>
      <c r="M112" s="15">
        <f t="shared" si="7"/>
        <v>38568.04</v>
      </c>
      <c r="N112" s="12"/>
    </row>
    <row r="113" spans="1:14" ht="45" x14ac:dyDescent="0.2">
      <c r="A113" s="7" t="s">
        <v>1884</v>
      </c>
      <c r="B113" s="13">
        <v>1500522</v>
      </c>
      <c r="C113" s="14" t="s">
        <v>70</v>
      </c>
      <c r="D113" s="14" t="s">
        <v>71</v>
      </c>
      <c r="E113" s="13">
        <v>1544</v>
      </c>
      <c r="F113" s="12" t="s">
        <v>72</v>
      </c>
      <c r="G113" s="12" t="s">
        <v>65</v>
      </c>
      <c r="H113" s="15">
        <v>20267.099999999999</v>
      </c>
      <c r="I113" s="12"/>
      <c r="J113" s="12"/>
      <c r="K113" s="29">
        <v>4000</v>
      </c>
      <c r="L113" s="30"/>
      <c r="M113" s="15">
        <f t="shared" si="7"/>
        <v>24267.1</v>
      </c>
      <c r="N113" s="35" t="s">
        <v>1886</v>
      </c>
    </row>
    <row r="114" spans="1:14" x14ac:dyDescent="0.2">
      <c r="A114" s="7"/>
      <c r="B114" s="13">
        <v>1500522</v>
      </c>
      <c r="C114" s="14" t="s">
        <v>70</v>
      </c>
      <c r="D114" s="14" t="s">
        <v>71</v>
      </c>
      <c r="E114" s="13">
        <v>1591</v>
      </c>
      <c r="F114" s="12" t="s">
        <v>72</v>
      </c>
      <c r="G114" s="12" t="s">
        <v>111</v>
      </c>
      <c r="H114" s="15">
        <v>65178.57</v>
      </c>
      <c r="I114" s="12"/>
      <c r="J114" s="12"/>
      <c r="K114" s="50"/>
      <c r="L114" s="93"/>
      <c r="M114" s="15">
        <f t="shared" si="7"/>
        <v>65178.57</v>
      </c>
      <c r="N114" s="12"/>
    </row>
    <row r="115" spans="1:14" x14ac:dyDescent="0.2">
      <c r="A115" s="7"/>
      <c r="B115" s="13">
        <v>1500522</v>
      </c>
      <c r="C115" s="14" t="s">
        <v>70</v>
      </c>
      <c r="D115" s="14" t="s">
        <v>71</v>
      </c>
      <c r="E115" s="13">
        <v>2941</v>
      </c>
      <c r="F115" s="12" t="s">
        <v>72</v>
      </c>
      <c r="G115" s="12" t="s">
        <v>45</v>
      </c>
      <c r="H115" s="15">
        <v>20000</v>
      </c>
      <c r="I115" s="12"/>
      <c r="J115" s="12"/>
      <c r="K115" s="50"/>
      <c r="L115" s="93"/>
      <c r="M115" s="15">
        <f t="shared" si="7"/>
        <v>20000</v>
      </c>
      <c r="N115" s="12"/>
    </row>
    <row r="116" spans="1:14" x14ac:dyDescent="0.2">
      <c r="A116" s="7"/>
      <c r="B116" s="13">
        <v>1500522</v>
      </c>
      <c r="C116" s="14" t="s">
        <v>70</v>
      </c>
      <c r="D116" s="14" t="s">
        <v>71</v>
      </c>
      <c r="E116" s="13">
        <v>3181</v>
      </c>
      <c r="F116" s="12" t="s">
        <v>72</v>
      </c>
      <c r="G116" s="12" t="s">
        <v>112</v>
      </c>
      <c r="H116" s="15">
        <v>51750</v>
      </c>
      <c r="I116" s="12"/>
      <c r="J116" s="12"/>
      <c r="K116" s="29"/>
      <c r="L116" s="30"/>
      <c r="M116" s="15">
        <f t="shared" ref="M116:M128" si="8">H116+I116-J116+K116-L116</f>
        <v>51750</v>
      </c>
      <c r="N116" s="12"/>
    </row>
    <row r="117" spans="1:14" ht="105" x14ac:dyDescent="0.2">
      <c r="A117" s="7">
        <v>34</v>
      </c>
      <c r="B117" s="13">
        <v>1500522</v>
      </c>
      <c r="C117" s="14" t="s">
        <v>70</v>
      </c>
      <c r="D117" s="14" t="s">
        <v>71</v>
      </c>
      <c r="E117" s="13">
        <v>3252</v>
      </c>
      <c r="F117" s="12" t="s">
        <v>72</v>
      </c>
      <c r="G117" s="12" t="s">
        <v>113</v>
      </c>
      <c r="H117" s="15">
        <v>100000</v>
      </c>
      <c r="I117" s="12"/>
      <c r="J117" s="12"/>
      <c r="K117" s="29"/>
      <c r="L117" s="30">
        <v>100000</v>
      </c>
      <c r="M117" s="15">
        <f t="shared" si="8"/>
        <v>0</v>
      </c>
      <c r="N117" s="35" t="s">
        <v>1827</v>
      </c>
    </row>
    <row r="118" spans="1:14" ht="105" x14ac:dyDescent="0.2">
      <c r="A118" s="7">
        <v>34</v>
      </c>
      <c r="B118" s="13">
        <v>1500522</v>
      </c>
      <c r="C118" s="14" t="s">
        <v>70</v>
      </c>
      <c r="D118" s="14" t="s">
        <v>71</v>
      </c>
      <c r="E118" s="13">
        <v>3331</v>
      </c>
      <c r="F118" s="12" t="s">
        <v>72</v>
      </c>
      <c r="G118" s="12" t="s">
        <v>88</v>
      </c>
      <c r="H118" s="15">
        <v>100000</v>
      </c>
      <c r="I118" s="12"/>
      <c r="J118" s="12"/>
      <c r="K118" s="29"/>
      <c r="L118" s="30">
        <v>100000</v>
      </c>
      <c r="M118" s="15">
        <f t="shared" si="8"/>
        <v>0</v>
      </c>
      <c r="N118" s="35" t="s">
        <v>1827</v>
      </c>
    </row>
    <row r="119" spans="1:14" x14ac:dyDescent="0.2">
      <c r="A119" s="7"/>
      <c r="B119" s="13">
        <v>1500522</v>
      </c>
      <c r="C119" s="14" t="s">
        <v>70</v>
      </c>
      <c r="D119" s="14" t="s">
        <v>71</v>
      </c>
      <c r="E119" s="13">
        <v>3711</v>
      </c>
      <c r="F119" s="12" t="s">
        <v>72</v>
      </c>
      <c r="G119" s="12" t="s">
        <v>95</v>
      </c>
      <c r="H119" s="15">
        <v>46575</v>
      </c>
      <c r="I119" s="12"/>
      <c r="J119" s="12"/>
      <c r="K119" s="29"/>
      <c r="L119" s="30"/>
      <c r="M119" s="15">
        <f t="shared" si="8"/>
        <v>46575</v>
      </c>
      <c r="N119" s="12"/>
    </row>
    <row r="120" spans="1:14" x14ac:dyDescent="0.2">
      <c r="A120" s="7"/>
      <c r="B120" s="13">
        <v>1500522</v>
      </c>
      <c r="C120" s="14" t="s">
        <v>70</v>
      </c>
      <c r="D120" s="14" t="s">
        <v>71</v>
      </c>
      <c r="E120" s="13">
        <v>3712</v>
      </c>
      <c r="F120" s="12" t="s">
        <v>72</v>
      </c>
      <c r="G120" s="12" t="s">
        <v>96</v>
      </c>
      <c r="H120" s="15">
        <v>46575</v>
      </c>
      <c r="I120" s="12"/>
      <c r="J120" s="12"/>
      <c r="K120" s="29"/>
      <c r="L120" s="30"/>
      <c r="M120" s="15">
        <f t="shared" si="8"/>
        <v>46575</v>
      </c>
      <c r="N120" s="12"/>
    </row>
    <row r="121" spans="1:14" ht="105" x14ac:dyDescent="0.2">
      <c r="A121" s="7">
        <v>34</v>
      </c>
      <c r="B121" s="13">
        <v>1500522</v>
      </c>
      <c r="C121" s="14" t="s">
        <v>70</v>
      </c>
      <c r="D121" s="14" t="s">
        <v>71</v>
      </c>
      <c r="E121" s="13">
        <v>3751</v>
      </c>
      <c r="F121" s="12" t="s">
        <v>72</v>
      </c>
      <c r="G121" s="12" t="s">
        <v>52</v>
      </c>
      <c r="H121" s="15">
        <v>55000</v>
      </c>
      <c r="I121" s="12"/>
      <c r="J121" s="12"/>
      <c r="K121" s="29"/>
      <c r="L121" s="30">
        <v>50000</v>
      </c>
      <c r="M121" s="15">
        <f t="shared" si="8"/>
        <v>5000</v>
      </c>
      <c r="N121" s="35" t="s">
        <v>1827</v>
      </c>
    </row>
    <row r="122" spans="1:14" ht="105" x14ac:dyDescent="0.2">
      <c r="A122" s="7">
        <v>34</v>
      </c>
      <c r="B122" s="13">
        <v>1500522</v>
      </c>
      <c r="C122" s="14" t="s">
        <v>70</v>
      </c>
      <c r="D122" s="14" t="s">
        <v>71</v>
      </c>
      <c r="E122" s="13">
        <v>3761</v>
      </c>
      <c r="F122" s="12" t="s">
        <v>72</v>
      </c>
      <c r="G122" s="12" t="s">
        <v>98</v>
      </c>
      <c r="H122" s="15">
        <v>55000</v>
      </c>
      <c r="I122" s="12"/>
      <c r="J122" s="12"/>
      <c r="K122" s="29"/>
      <c r="L122" s="30">
        <v>50000</v>
      </c>
      <c r="M122" s="15">
        <f t="shared" si="8"/>
        <v>5000</v>
      </c>
      <c r="N122" s="35" t="s">
        <v>1827</v>
      </c>
    </row>
    <row r="123" spans="1:14" ht="105" x14ac:dyDescent="0.2">
      <c r="A123" s="7">
        <v>34</v>
      </c>
      <c r="B123" s="13">
        <v>1500522</v>
      </c>
      <c r="C123" s="14" t="s">
        <v>70</v>
      </c>
      <c r="D123" s="14" t="s">
        <v>71</v>
      </c>
      <c r="E123" s="13">
        <v>3821</v>
      </c>
      <c r="F123" s="12" t="s">
        <v>72</v>
      </c>
      <c r="G123" s="12" t="s">
        <v>101</v>
      </c>
      <c r="H123" s="15">
        <v>17500</v>
      </c>
      <c r="I123" s="12"/>
      <c r="J123" s="12"/>
      <c r="K123" s="29">
        <v>300000</v>
      </c>
      <c r="L123" s="30"/>
      <c r="M123" s="15">
        <f t="shared" si="8"/>
        <v>317500</v>
      </c>
      <c r="N123" s="35" t="s">
        <v>1827</v>
      </c>
    </row>
    <row r="124" spans="1:14" x14ac:dyDescent="0.2">
      <c r="A124" s="7"/>
      <c r="B124" s="13">
        <v>1500522</v>
      </c>
      <c r="C124" s="14" t="s">
        <v>70</v>
      </c>
      <c r="D124" s="14" t="s">
        <v>71</v>
      </c>
      <c r="E124" s="13">
        <v>3853</v>
      </c>
      <c r="F124" s="12" t="s">
        <v>72</v>
      </c>
      <c r="G124" s="12" t="s">
        <v>104</v>
      </c>
      <c r="H124" s="15">
        <v>50000</v>
      </c>
      <c r="I124" s="12"/>
      <c r="J124" s="12"/>
      <c r="K124" s="50"/>
      <c r="L124" s="93"/>
      <c r="M124" s="15">
        <f t="shared" si="8"/>
        <v>50000</v>
      </c>
      <c r="N124" s="12"/>
    </row>
    <row r="125" spans="1:14" ht="45" x14ac:dyDescent="0.2">
      <c r="A125" s="7">
        <v>43</v>
      </c>
      <c r="B125" s="13">
        <v>1500522</v>
      </c>
      <c r="C125" s="14" t="s">
        <v>70</v>
      </c>
      <c r="D125" s="14" t="s">
        <v>71</v>
      </c>
      <c r="E125" s="13">
        <v>3981</v>
      </c>
      <c r="F125" s="12" t="s">
        <v>72</v>
      </c>
      <c r="G125" s="12" t="s">
        <v>66</v>
      </c>
      <c r="H125" s="15">
        <v>169465.85</v>
      </c>
      <c r="I125" s="12"/>
      <c r="J125" s="12"/>
      <c r="K125" s="29">
        <v>3000</v>
      </c>
      <c r="L125" s="30"/>
      <c r="M125" s="15">
        <f t="shared" si="8"/>
        <v>172465.85</v>
      </c>
      <c r="N125" s="35" t="s">
        <v>1865</v>
      </c>
    </row>
    <row r="126" spans="1:14" ht="25.5" x14ac:dyDescent="0.2">
      <c r="A126" s="7">
        <v>6</v>
      </c>
      <c r="B126" s="13">
        <v>1500522</v>
      </c>
      <c r="C126" s="14" t="s">
        <v>70</v>
      </c>
      <c r="D126" s="14" t="s">
        <v>71</v>
      </c>
      <c r="E126" s="13">
        <v>4411</v>
      </c>
      <c r="F126" s="12" t="s">
        <v>72</v>
      </c>
      <c r="G126" s="12" t="s">
        <v>53</v>
      </c>
      <c r="H126" s="15">
        <v>17500</v>
      </c>
      <c r="I126" s="12"/>
      <c r="J126" s="12"/>
      <c r="K126" s="29">
        <v>200000</v>
      </c>
      <c r="L126" s="93"/>
      <c r="M126" s="15">
        <f t="shared" si="8"/>
        <v>217500</v>
      </c>
      <c r="N126" s="47" t="s">
        <v>1808</v>
      </c>
    </row>
    <row r="127" spans="1:14" x14ac:dyDescent="0.2">
      <c r="A127" s="7"/>
      <c r="B127" s="13">
        <v>1500522</v>
      </c>
      <c r="C127" s="14" t="s">
        <v>70</v>
      </c>
      <c r="D127" s="14" t="s">
        <v>71</v>
      </c>
      <c r="E127" s="13">
        <v>4412</v>
      </c>
      <c r="F127" s="12" t="s">
        <v>72</v>
      </c>
      <c r="G127" s="12" t="s">
        <v>106</v>
      </c>
      <c r="H127" s="15">
        <v>501750</v>
      </c>
      <c r="I127" s="12"/>
      <c r="J127" s="12"/>
      <c r="K127" s="50"/>
      <c r="L127" s="93"/>
      <c r="M127" s="15">
        <f t="shared" si="8"/>
        <v>501750</v>
      </c>
      <c r="N127" s="12"/>
    </row>
    <row r="128" spans="1:14" x14ac:dyDescent="0.2">
      <c r="A128" s="7"/>
      <c r="B128" s="13">
        <v>1500522</v>
      </c>
      <c r="C128" s="14" t="s">
        <v>70</v>
      </c>
      <c r="D128" s="14" t="s">
        <v>71</v>
      </c>
      <c r="E128" s="13">
        <v>4451</v>
      </c>
      <c r="F128" s="12" t="s">
        <v>72</v>
      </c>
      <c r="G128" s="12" t="s">
        <v>107</v>
      </c>
      <c r="H128" s="15">
        <v>600000</v>
      </c>
      <c r="I128" s="12"/>
      <c r="J128" s="12"/>
      <c r="K128" s="50"/>
      <c r="L128" s="93"/>
      <c r="M128" s="15">
        <f t="shared" si="8"/>
        <v>600000</v>
      </c>
      <c r="N128" s="12"/>
    </row>
    <row r="129" spans="1:14" ht="15" x14ac:dyDescent="0.25">
      <c r="A129" s="7"/>
      <c r="B129" s="23" t="s">
        <v>114</v>
      </c>
      <c r="C129" s="23"/>
      <c r="D129" s="23"/>
      <c r="E129" s="23"/>
      <c r="F129" s="24"/>
      <c r="G129" s="25" t="s">
        <v>18</v>
      </c>
      <c r="H129" s="27">
        <v>52935490.63000001</v>
      </c>
      <c r="I129" s="27">
        <f t="shared" ref="I129:L129" si="9">SUM(I50:I128)</f>
        <v>0</v>
      </c>
      <c r="J129" s="27">
        <f t="shared" si="9"/>
        <v>0</v>
      </c>
      <c r="K129" s="27">
        <f t="shared" si="9"/>
        <v>2479250.39</v>
      </c>
      <c r="L129" s="27">
        <f t="shared" si="9"/>
        <v>712000</v>
      </c>
      <c r="M129" s="27">
        <f>SUM(M50:M128)</f>
        <v>54702741.020000011</v>
      </c>
      <c r="N129" s="12"/>
    </row>
    <row r="130" spans="1:14" ht="15" x14ac:dyDescent="0.25">
      <c r="A130" s="7"/>
      <c r="B130" s="23" t="s">
        <v>115</v>
      </c>
      <c r="C130" s="21"/>
      <c r="D130" s="21"/>
      <c r="E130" s="21"/>
      <c r="F130" s="21"/>
      <c r="G130" s="22"/>
      <c r="H130" s="21"/>
      <c r="I130" s="21"/>
      <c r="J130" s="21"/>
      <c r="K130" s="21"/>
      <c r="L130" s="21"/>
      <c r="M130" s="21"/>
      <c r="N130" s="12"/>
    </row>
    <row r="131" spans="1:14" ht="15" x14ac:dyDescent="0.25">
      <c r="A131" s="7"/>
      <c r="B131" s="13">
        <v>1100122</v>
      </c>
      <c r="C131" s="14" t="s">
        <v>116</v>
      </c>
      <c r="D131" s="14" t="s">
        <v>117</v>
      </c>
      <c r="E131" s="13">
        <v>2111</v>
      </c>
      <c r="F131" s="12" t="s">
        <v>118</v>
      </c>
      <c r="G131" s="12" t="s">
        <v>37</v>
      </c>
      <c r="H131" s="15">
        <v>47777</v>
      </c>
      <c r="I131" s="12"/>
      <c r="J131" s="12"/>
      <c r="K131" s="29"/>
      <c r="L131" s="30"/>
      <c r="M131" s="15">
        <f t="shared" ref="M131:M162" si="10">H131+I131-J131+K131-L131</f>
        <v>47777</v>
      </c>
      <c r="N131" s="94"/>
    </row>
    <row r="132" spans="1:14" x14ac:dyDescent="0.2">
      <c r="A132" s="7"/>
      <c r="B132" s="13">
        <v>1100122</v>
      </c>
      <c r="C132" s="14" t="s">
        <v>116</v>
      </c>
      <c r="D132" s="14" t="s">
        <v>117</v>
      </c>
      <c r="E132" s="13">
        <v>2121</v>
      </c>
      <c r="F132" s="12" t="s">
        <v>118</v>
      </c>
      <c r="G132" s="12" t="s">
        <v>119</v>
      </c>
      <c r="H132" s="15">
        <v>5175</v>
      </c>
      <c r="I132" s="12"/>
      <c r="J132" s="12"/>
      <c r="K132" s="12"/>
      <c r="L132" s="30"/>
      <c r="M132" s="15">
        <f t="shared" si="10"/>
        <v>5175</v>
      </c>
      <c r="N132" s="12"/>
    </row>
    <row r="133" spans="1:14" x14ac:dyDescent="0.2">
      <c r="A133" s="7"/>
      <c r="B133" s="13">
        <v>1100122</v>
      </c>
      <c r="C133" s="14" t="s">
        <v>116</v>
      </c>
      <c r="D133" s="14" t="s">
        <v>117</v>
      </c>
      <c r="E133" s="13">
        <v>2141</v>
      </c>
      <c r="F133" s="12" t="s">
        <v>118</v>
      </c>
      <c r="G133" s="12" t="s">
        <v>39</v>
      </c>
      <c r="H133" s="15">
        <v>10350</v>
      </c>
      <c r="I133" s="12"/>
      <c r="J133" s="12"/>
      <c r="K133" s="12"/>
      <c r="L133" s="30"/>
      <c r="M133" s="15">
        <f t="shared" si="10"/>
        <v>10350</v>
      </c>
      <c r="N133" s="12"/>
    </row>
    <row r="134" spans="1:14" x14ac:dyDescent="0.2">
      <c r="A134" s="7"/>
      <c r="B134" s="13">
        <v>1100122</v>
      </c>
      <c r="C134" s="14" t="s">
        <v>116</v>
      </c>
      <c r="D134" s="14" t="s">
        <v>117</v>
      </c>
      <c r="E134" s="13">
        <v>2142</v>
      </c>
      <c r="F134" s="12" t="s">
        <v>118</v>
      </c>
      <c r="G134" s="12" t="s">
        <v>73</v>
      </c>
      <c r="H134" s="15">
        <v>5175</v>
      </c>
      <c r="I134" s="12"/>
      <c r="J134" s="12"/>
      <c r="K134" s="12"/>
      <c r="L134" s="30"/>
      <c r="M134" s="15">
        <f t="shared" si="10"/>
        <v>5175</v>
      </c>
      <c r="N134" s="12"/>
    </row>
    <row r="135" spans="1:14" x14ac:dyDescent="0.2">
      <c r="A135" s="7"/>
      <c r="B135" s="13">
        <v>1100122</v>
      </c>
      <c r="C135" s="14" t="s">
        <v>116</v>
      </c>
      <c r="D135" s="14" t="s">
        <v>117</v>
      </c>
      <c r="E135" s="13">
        <v>2151</v>
      </c>
      <c r="F135" s="12" t="s">
        <v>118</v>
      </c>
      <c r="G135" s="12" t="s">
        <v>74</v>
      </c>
      <c r="H135" s="15">
        <v>3105</v>
      </c>
      <c r="I135" s="12"/>
      <c r="J135" s="12"/>
      <c r="K135" s="12"/>
      <c r="L135" s="30"/>
      <c r="M135" s="15">
        <f t="shared" si="10"/>
        <v>3105</v>
      </c>
      <c r="N135" s="12"/>
    </row>
    <row r="136" spans="1:14" x14ac:dyDescent="0.2">
      <c r="A136" s="7"/>
      <c r="B136" s="13">
        <v>1100122</v>
      </c>
      <c r="C136" s="14" t="s">
        <v>116</v>
      </c>
      <c r="D136" s="14" t="s">
        <v>117</v>
      </c>
      <c r="E136" s="13">
        <v>2161</v>
      </c>
      <c r="F136" s="12" t="s">
        <v>118</v>
      </c>
      <c r="G136" s="12" t="s">
        <v>40</v>
      </c>
      <c r="H136" s="15">
        <v>9108</v>
      </c>
      <c r="I136" s="12"/>
      <c r="J136" s="12"/>
      <c r="K136" s="12"/>
      <c r="L136" s="30"/>
      <c r="M136" s="15">
        <f t="shared" si="10"/>
        <v>9108</v>
      </c>
      <c r="N136" s="12"/>
    </row>
    <row r="137" spans="1:14" ht="90" x14ac:dyDescent="0.2">
      <c r="A137" s="7">
        <v>29</v>
      </c>
      <c r="B137" s="13">
        <v>1100122</v>
      </c>
      <c r="C137" s="14" t="s">
        <v>116</v>
      </c>
      <c r="D137" s="14" t="s">
        <v>117</v>
      </c>
      <c r="E137" s="13">
        <v>2212</v>
      </c>
      <c r="F137" s="12" t="s">
        <v>118</v>
      </c>
      <c r="G137" s="12" t="s">
        <v>41</v>
      </c>
      <c r="H137" s="15">
        <v>62100</v>
      </c>
      <c r="I137" s="12"/>
      <c r="J137" s="12"/>
      <c r="K137" s="29">
        <v>156000</v>
      </c>
      <c r="L137" s="30"/>
      <c r="M137" s="15">
        <f t="shared" si="10"/>
        <v>218100</v>
      </c>
      <c r="N137" s="35" t="s">
        <v>1820</v>
      </c>
    </row>
    <row r="138" spans="1:14" x14ac:dyDescent="0.2">
      <c r="A138" s="7"/>
      <c r="B138" s="13">
        <v>1100122</v>
      </c>
      <c r="C138" s="14" t="s">
        <v>116</v>
      </c>
      <c r="D138" s="14" t="s">
        <v>117</v>
      </c>
      <c r="E138" s="13">
        <v>2231</v>
      </c>
      <c r="F138" s="12" t="s">
        <v>118</v>
      </c>
      <c r="G138" s="12" t="s">
        <v>42</v>
      </c>
      <c r="H138" s="15">
        <v>3622</v>
      </c>
      <c r="I138" s="12"/>
      <c r="J138" s="12"/>
      <c r="K138" s="12"/>
      <c r="L138" s="30"/>
      <c r="M138" s="15">
        <f t="shared" si="10"/>
        <v>3622</v>
      </c>
      <c r="N138" s="12"/>
    </row>
    <row r="139" spans="1:14" x14ac:dyDescent="0.2">
      <c r="A139" s="7"/>
      <c r="B139" s="13">
        <v>1100122</v>
      </c>
      <c r="C139" s="14" t="s">
        <v>116</v>
      </c>
      <c r="D139" s="14" t="s">
        <v>117</v>
      </c>
      <c r="E139" s="13">
        <v>2441</v>
      </c>
      <c r="F139" s="12" t="s">
        <v>118</v>
      </c>
      <c r="G139" s="12" t="s">
        <v>77</v>
      </c>
      <c r="H139" s="15">
        <v>1035</v>
      </c>
      <c r="I139" s="12"/>
      <c r="J139" s="12"/>
      <c r="K139" s="12"/>
      <c r="L139" s="30"/>
      <c r="M139" s="15">
        <f t="shared" si="10"/>
        <v>1035</v>
      </c>
      <c r="N139" s="12"/>
    </row>
    <row r="140" spans="1:14" x14ac:dyDescent="0.2">
      <c r="A140" s="7"/>
      <c r="B140" s="13">
        <v>1100122</v>
      </c>
      <c r="C140" s="14" t="s">
        <v>116</v>
      </c>
      <c r="D140" s="14" t="s">
        <v>117</v>
      </c>
      <c r="E140" s="13">
        <v>2451</v>
      </c>
      <c r="F140" s="12" t="s">
        <v>118</v>
      </c>
      <c r="G140" s="12" t="s">
        <v>120</v>
      </c>
      <c r="H140" s="15">
        <v>1035</v>
      </c>
      <c r="I140" s="12"/>
      <c r="J140" s="12"/>
      <c r="K140" s="12"/>
      <c r="L140" s="30"/>
      <c r="M140" s="15">
        <f t="shared" si="10"/>
        <v>1035</v>
      </c>
      <c r="N140" s="12"/>
    </row>
    <row r="141" spans="1:14" ht="90" x14ac:dyDescent="0.2">
      <c r="A141" s="7">
        <v>29</v>
      </c>
      <c r="B141" s="13">
        <v>1100122</v>
      </c>
      <c r="C141" s="14" t="s">
        <v>116</v>
      </c>
      <c r="D141" s="14" t="s">
        <v>117</v>
      </c>
      <c r="E141" s="13">
        <v>2461</v>
      </c>
      <c r="F141" s="12" t="s">
        <v>118</v>
      </c>
      <c r="G141" s="12" t="s">
        <v>43</v>
      </c>
      <c r="H141" s="15">
        <v>10700</v>
      </c>
      <c r="I141" s="12"/>
      <c r="J141" s="12"/>
      <c r="K141" s="12"/>
      <c r="L141" s="30">
        <v>8000</v>
      </c>
      <c r="M141" s="15">
        <f t="shared" si="10"/>
        <v>2700</v>
      </c>
      <c r="N141" s="35" t="s">
        <v>1820</v>
      </c>
    </row>
    <row r="142" spans="1:14" x14ac:dyDescent="0.2">
      <c r="A142" s="7"/>
      <c r="B142" s="13">
        <v>1100122</v>
      </c>
      <c r="C142" s="14" t="s">
        <v>116</v>
      </c>
      <c r="D142" s="14" t="s">
        <v>117</v>
      </c>
      <c r="E142" s="13">
        <v>2481</v>
      </c>
      <c r="F142" s="12" t="s">
        <v>118</v>
      </c>
      <c r="G142" s="12" t="s">
        <v>79</v>
      </c>
      <c r="H142" s="15">
        <v>7762</v>
      </c>
      <c r="I142" s="12"/>
      <c r="J142" s="12"/>
      <c r="K142" s="12"/>
      <c r="L142" s="30"/>
      <c r="M142" s="15">
        <f t="shared" si="10"/>
        <v>7762</v>
      </c>
      <c r="N142" s="12"/>
    </row>
    <row r="143" spans="1:14" x14ac:dyDescent="0.2">
      <c r="A143" s="7"/>
      <c r="B143" s="13">
        <v>1100122</v>
      </c>
      <c r="C143" s="14" t="s">
        <v>116</v>
      </c>
      <c r="D143" s="14" t="s">
        <v>117</v>
      </c>
      <c r="E143" s="13">
        <v>2491</v>
      </c>
      <c r="F143" s="12" t="s">
        <v>118</v>
      </c>
      <c r="G143" s="12" t="s">
        <v>80</v>
      </c>
      <c r="H143" s="15">
        <v>1035</v>
      </c>
      <c r="I143" s="12"/>
      <c r="J143" s="12"/>
      <c r="K143" s="12"/>
      <c r="L143" s="30"/>
      <c r="M143" s="15">
        <f t="shared" si="10"/>
        <v>1035</v>
      </c>
      <c r="N143" s="12"/>
    </row>
    <row r="144" spans="1:14" x14ac:dyDescent="0.2">
      <c r="A144" s="7"/>
      <c r="B144" s="13">
        <v>1100122</v>
      </c>
      <c r="C144" s="14" t="s">
        <v>116</v>
      </c>
      <c r="D144" s="14" t="s">
        <v>117</v>
      </c>
      <c r="E144" s="13">
        <v>2531</v>
      </c>
      <c r="F144" s="12" t="s">
        <v>118</v>
      </c>
      <c r="G144" s="12" t="s">
        <v>121</v>
      </c>
      <c r="H144" s="15">
        <v>1035</v>
      </c>
      <c r="I144" s="12"/>
      <c r="J144" s="12"/>
      <c r="K144" s="12"/>
      <c r="L144" s="30"/>
      <c r="M144" s="15">
        <f t="shared" si="10"/>
        <v>1035</v>
      </c>
      <c r="N144" s="12"/>
    </row>
    <row r="145" spans="1:14" x14ac:dyDescent="0.2">
      <c r="A145" s="7"/>
      <c r="B145" s="13">
        <v>1100122</v>
      </c>
      <c r="C145" s="14" t="s">
        <v>116</v>
      </c>
      <c r="D145" s="14" t="s">
        <v>117</v>
      </c>
      <c r="E145" s="13">
        <v>2921</v>
      </c>
      <c r="F145" s="12" t="s">
        <v>118</v>
      </c>
      <c r="G145" s="12" t="s">
        <v>122</v>
      </c>
      <c r="H145" s="15">
        <v>1035</v>
      </c>
      <c r="I145" s="12"/>
      <c r="J145" s="12"/>
      <c r="K145" s="12"/>
      <c r="L145" s="30"/>
      <c r="M145" s="15">
        <f t="shared" si="10"/>
        <v>1035</v>
      </c>
      <c r="N145" s="12"/>
    </row>
    <row r="146" spans="1:14" x14ac:dyDescent="0.2">
      <c r="A146" s="7"/>
      <c r="B146" s="13">
        <v>1100122</v>
      </c>
      <c r="C146" s="14" t="s">
        <v>116</v>
      </c>
      <c r="D146" s="14" t="s">
        <v>117</v>
      </c>
      <c r="E146" s="13">
        <v>2931</v>
      </c>
      <c r="F146" s="12" t="s">
        <v>118</v>
      </c>
      <c r="G146" s="12" t="s">
        <v>85</v>
      </c>
      <c r="H146" s="15">
        <v>1035</v>
      </c>
      <c r="I146" s="12"/>
      <c r="J146" s="12"/>
      <c r="K146" s="12"/>
      <c r="L146" s="30"/>
      <c r="M146" s="15">
        <f t="shared" si="10"/>
        <v>1035</v>
      </c>
      <c r="N146" s="12"/>
    </row>
    <row r="147" spans="1:14" x14ac:dyDescent="0.2">
      <c r="A147" s="7"/>
      <c r="B147" s="13">
        <v>1100122</v>
      </c>
      <c r="C147" s="14" t="s">
        <v>116</v>
      </c>
      <c r="D147" s="14" t="s">
        <v>117</v>
      </c>
      <c r="E147" s="13">
        <v>2941</v>
      </c>
      <c r="F147" s="12" t="s">
        <v>118</v>
      </c>
      <c r="G147" s="12" t="s">
        <v>45</v>
      </c>
      <c r="H147" s="15">
        <v>2587</v>
      </c>
      <c r="I147" s="12"/>
      <c r="J147" s="12"/>
      <c r="K147" s="12"/>
      <c r="L147" s="30"/>
      <c r="M147" s="15">
        <f t="shared" si="10"/>
        <v>2587</v>
      </c>
      <c r="N147" s="12"/>
    </row>
    <row r="148" spans="1:14" x14ac:dyDescent="0.2">
      <c r="A148" s="7"/>
      <c r="B148" s="13">
        <v>1100122</v>
      </c>
      <c r="C148" s="14" t="s">
        <v>116</v>
      </c>
      <c r="D148" s="14" t="s">
        <v>117</v>
      </c>
      <c r="E148" s="13">
        <v>2961</v>
      </c>
      <c r="F148" s="12" t="s">
        <v>118</v>
      </c>
      <c r="G148" s="12" t="s">
        <v>123</v>
      </c>
      <c r="H148" s="15">
        <v>2587</v>
      </c>
      <c r="I148" s="12"/>
      <c r="J148" s="12"/>
      <c r="K148" s="12"/>
      <c r="L148" s="30"/>
      <c r="M148" s="15">
        <f t="shared" si="10"/>
        <v>2587</v>
      </c>
      <c r="N148" s="12"/>
    </row>
    <row r="149" spans="1:14" x14ac:dyDescent="0.2">
      <c r="A149" s="7"/>
      <c r="B149" s="13">
        <v>1100122</v>
      </c>
      <c r="C149" s="14" t="s">
        <v>116</v>
      </c>
      <c r="D149" s="14" t="s">
        <v>117</v>
      </c>
      <c r="E149" s="13">
        <v>3181</v>
      </c>
      <c r="F149" s="12" t="s">
        <v>118</v>
      </c>
      <c r="G149" s="12" t="s">
        <v>112</v>
      </c>
      <c r="H149" s="15">
        <v>2587</v>
      </c>
      <c r="I149" s="12"/>
      <c r="J149" s="12"/>
      <c r="K149" s="12"/>
      <c r="L149" s="30"/>
      <c r="M149" s="15">
        <f t="shared" si="10"/>
        <v>2587</v>
      </c>
      <c r="N149" s="12"/>
    </row>
    <row r="150" spans="1:14" x14ac:dyDescent="0.2">
      <c r="A150" s="7"/>
      <c r="B150" s="13">
        <v>1100122</v>
      </c>
      <c r="C150" s="14" t="s">
        <v>116</v>
      </c>
      <c r="D150" s="14" t="s">
        <v>117</v>
      </c>
      <c r="E150" s="13">
        <v>3221</v>
      </c>
      <c r="F150" s="12" t="s">
        <v>118</v>
      </c>
      <c r="G150" s="12" t="s">
        <v>86</v>
      </c>
      <c r="H150" s="15">
        <v>20000</v>
      </c>
      <c r="I150" s="12"/>
      <c r="J150" s="12"/>
      <c r="K150" s="12"/>
      <c r="L150" s="30"/>
      <c r="M150" s="15">
        <f t="shared" si="10"/>
        <v>20000</v>
      </c>
      <c r="N150" s="12"/>
    </row>
    <row r="151" spans="1:14" x14ac:dyDescent="0.2">
      <c r="A151" s="7"/>
      <c r="B151" s="13">
        <v>1100122</v>
      </c>
      <c r="C151" s="14" t="s">
        <v>116</v>
      </c>
      <c r="D151" s="14" t="s">
        <v>117</v>
      </c>
      <c r="E151" s="13">
        <v>3311</v>
      </c>
      <c r="F151" s="12" t="s">
        <v>118</v>
      </c>
      <c r="G151" s="12" t="s">
        <v>46</v>
      </c>
      <c r="H151" s="15">
        <v>415000</v>
      </c>
      <c r="I151" s="12"/>
      <c r="J151" s="12"/>
      <c r="K151" s="12"/>
      <c r="L151" s="30"/>
      <c r="M151" s="15">
        <f t="shared" si="10"/>
        <v>415000</v>
      </c>
      <c r="N151" s="12"/>
    </row>
    <row r="152" spans="1:14" x14ac:dyDescent="0.2">
      <c r="A152" s="7"/>
      <c r="B152" s="13">
        <v>1100122</v>
      </c>
      <c r="C152" s="14" t="s">
        <v>116</v>
      </c>
      <c r="D152" s="14" t="s">
        <v>117</v>
      </c>
      <c r="E152" s="13">
        <v>3331</v>
      </c>
      <c r="F152" s="12" t="s">
        <v>118</v>
      </c>
      <c r="G152" s="12" t="s">
        <v>88</v>
      </c>
      <c r="H152" s="15">
        <v>6210</v>
      </c>
      <c r="I152" s="12"/>
      <c r="J152" s="12"/>
      <c r="K152" s="12"/>
      <c r="L152" s="30"/>
      <c r="M152" s="15">
        <f t="shared" si="10"/>
        <v>6210</v>
      </c>
      <c r="N152" s="12"/>
    </row>
    <row r="153" spans="1:14" ht="90" x14ac:dyDescent="0.2">
      <c r="A153" s="7">
        <v>29</v>
      </c>
      <c r="B153" s="13">
        <v>1100122</v>
      </c>
      <c r="C153" s="14" t="s">
        <v>116</v>
      </c>
      <c r="D153" s="14" t="s">
        <v>117</v>
      </c>
      <c r="E153" s="13">
        <v>3341</v>
      </c>
      <c r="F153" s="12" t="s">
        <v>118</v>
      </c>
      <c r="G153" s="12" t="s">
        <v>89</v>
      </c>
      <c r="H153" s="15">
        <v>20000</v>
      </c>
      <c r="I153" s="12"/>
      <c r="J153" s="12"/>
      <c r="K153" s="12"/>
      <c r="L153" s="30">
        <v>20000</v>
      </c>
      <c r="M153" s="15">
        <f t="shared" si="10"/>
        <v>0</v>
      </c>
      <c r="N153" s="35" t="s">
        <v>1820</v>
      </c>
    </row>
    <row r="154" spans="1:14" ht="90" x14ac:dyDescent="0.2">
      <c r="A154" s="7">
        <v>29</v>
      </c>
      <c r="B154" s="13">
        <v>1100122</v>
      </c>
      <c r="C154" s="14" t="s">
        <v>116</v>
      </c>
      <c r="D154" s="14" t="s">
        <v>117</v>
      </c>
      <c r="E154" s="13">
        <v>3361</v>
      </c>
      <c r="F154" s="12" t="s">
        <v>118</v>
      </c>
      <c r="G154" s="12" t="s">
        <v>47</v>
      </c>
      <c r="H154" s="15">
        <v>25875</v>
      </c>
      <c r="I154" s="12"/>
      <c r="J154" s="12"/>
      <c r="K154" s="12"/>
      <c r="L154" s="30">
        <v>20000</v>
      </c>
      <c r="M154" s="15">
        <f t="shared" si="10"/>
        <v>5875</v>
      </c>
      <c r="N154" s="35" t="s">
        <v>1820</v>
      </c>
    </row>
    <row r="155" spans="1:14" ht="90" x14ac:dyDescent="0.2">
      <c r="A155" s="7">
        <v>29</v>
      </c>
      <c r="B155" s="13">
        <v>1100122</v>
      </c>
      <c r="C155" s="14" t="s">
        <v>116</v>
      </c>
      <c r="D155" s="14" t="s">
        <v>117</v>
      </c>
      <c r="E155" s="13">
        <v>3511</v>
      </c>
      <c r="F155" s="12" t="s">
        <v>118</v>
      </c>
      <c r="G155" s="12" t="s">
        <v>91</v>
      </c>
      <c r="H155" s="15">
        <v>7762</v>
      </c>
      <c r="I155" s="12"/>
      <c r="J155" s="12"/>
      <c r="K155" s="12"/>
      <c r="L155" s="30">
        <v>7000</v>
      </c>
      <c r="M155" s="15">
        <f t="shared" si="10"/>
        <v>762</v>
      </c>
      <c r="N155" s="35" t="s">
        <v>1820</v>
      </c>
    </row>
    <row r="156" spans="1:14" ht="90" x14ac:dyDescent="0.2">
      <c r="A156" s="7">
        <v>29</v>
      </c>
      <c r="B156" s="13">
        <v>1100122</v>
      </c>
      <c r="C156" s="14" t="s">
        <v>116</v>
      </c>
      <c r="D156" s="14" t="s">
        <v>117</v>
      </c>
      <c r="E156" s="13">
        <v>3531</v>
      </c>
      <c r="F156" s="12" t="s">
        <v>118</v>
      </c>
      <c r="G156" s="12" t="s">
        <v>50</v>
      </c>
      <c r="H156" s="15">
        <v>6210</v>
      </c>
      <c r="I156" s="12"/>
      <c r="J156" s="12"/>
      <c r="K156" s="12"/>
      <c r="L156" s="30">
        <v>6000</v>
      </c>
      <c r="M156" s="15">
        <f t="shared" si="10"/>
        <v>210</v>
      </c>
      <c r="N156" s="35" t="s">
        <v>1820</v>
      </c>
    </row>
    <row r="157" spans="1:14" x14ac:dyDescent="0.2">
      <c r="A157" s="7"/>
      <c r="B157" s="13">
        <v>1100122</v>
      </c>
      <c r="C157" s="14" t="s">
        <v>116</v>
      </c>
      <c r="D157" s="14" t="s">
        <v>117</v>
      </c>
      <c r="E157" s="13">
        <v>3551</v>
      </c>
      <c r="F157" s="12" t="s">
        <v>118</v>
      </c>
      <c r="G157" s="12" t="s">
        <v>124</v>
      </c>
      <c r="H157" s="15">
        <v>15525</v>
      </c>
      <c r="I157" s="12"/>
      <c r="J157" s="12"/>
      <c r="K157" s="12"/>
      <c r="L157" s="30"/>
      <c r="M157" s="15">
        <f t="shared" si="10"/>
        <v>15525</v>
      </c>
      <c r="N157" s="12"/>
    </row>
    <row r="158" spans="1:14" ht="90" x14ac:dyDescent="0.2">
      <c r="A158" s="7">
        <v>29</v>
      </c>
      <c r="B158" s="13">
        <v>1100122</v>
      </c>
      <c r="C158" s="14" t="s">
        <v>116</v>
      </c>
      <c r="D158" s="14" t="s">
        <v>117</v>
      </c>
      <c r="E158" s="13">
        <v>3571</v>
      </c>
      <c r="F158" s="12" t="s">
        <v>118</v>
      </c>
      <c r="G158" s="12" t="s">
        <v>92</v>
      </c>
      <c r="H158" s="15">
        <v>16819</v>
      </c>
      <c r="I158" s="12"/>
      <c r="J158" s="12"/>
      <c r="K158" s="12"/>
      <c r="L158" s="30">
        <v>7000</v>
      </c>
      <c r="M158" s="15">
        <f t="shared" si="10"/>
        <v>9819</v>
      </c>
      <c r="N158" s="35" t="s">
        <v>1820</v>
      </c>
    </row>
    <row r="159" spans="1:14" ht="90" x14ac:dyDescent="0.2">
      <c r="A159" s="7">
        <v>29</v>
      </c>
      <c r="B159" s="13">
        <v>1100122</v>
      </c>
      <c r="C159" s="14" t="s">
        <v>116</v>
      </c>
      <c r="D159" s="14" t="s">
        <v>117</v>
      </c>
      <c r="E159" s="13">
        <v>3612</v>
      </c>
      <c r="F159" s="12" t="s">
        <v>118</v>
      </c>
      <c r="G159" s="12" t="s">
        <v>125</v>
      </c>
      <c r="H159" s="15">
        <v>20700</v>
      </c>
      <c r="I159" s="12"/>
      <c r="J159" s="12"/>
      <c r="K159" s="12"/>
      <c r="L159" s="30">
        <v>20000</v>
      </c>
      <c r="M159" s="15">
        <f t="shared" si="10"/>
        <v>700</v>
      </c>
      <c r="N159" s="35" t="s">
        <v>1820</v>
      </c>
    </row>
    <row r="160" spans="1:14" x14ac:dyDescent="0.2">
      <c r="A160" s="7"/>
      <c r="B160" s="13">
        <v>1100122</v>
      </c>
      <c r="C160" s="14" t="s">
        <v>116</v>
      </c>
      <c r="D160" s="14" t="s">
        <v>117</v>
      </c>
      <c r="E160" s="13">
        <v>3641</v>
      </c>
      <c r="F160" s="12" t="s">
        <v>118</v>
      </c>
      <c r="G160" s="12" t="s">
        <v>126</v>
      </c>
      <c r="H160" s="15">
        <v>1035</v>
      </c>
      <c r="I160" s="12"/>
      <c r="J160" s="12"/>
      <c r="K160" s="12"/>
      <c r="L160" s="30"/>
      <c r="M160" s="15">
        <f t="shared" si="10"/>
        <v>1035</v>
      </c>
      <c r="N160" s="12"/>
    </row>
    <row r="161" spans="1:14" x14ac:dyDescent="0.2">
      <c r="A161" s="7"/>
      <c r="B161" s="13">
        <v>1100122</v>
      </c>
      <c r="C161" s="14" t="s">
        <v>116</v>
      </c>
      <c r="D161" s="14" t="s">
        <v>117</v>
      </c>
      <c r="E161" s="13">
        <v>3721</v>
      </c>
      <c r="F161" s="12" t="s">
        <v>118</v>
      </c>
      <c r="G161" s="12" t="s">
        <v>51</v>
      </c>
      <c r="H161" s="15">
        <v>10350</v>
      </c>
      <c r="I161" s="12"/>
      <c r="J161" s="12"/>
      <c r="K161" s="12"/>
      <c r="L161" s="30"/>
      <c r="M161" s="15">
        <f t="shared" si="10"/>
        <v>10350</v>
      </c>
      <c r="N161" s="12"/>
    </row>
    <row r="162" spans="1:14" ht="90" x14ac:dyDescent="0.2">
      <c r="A162" s="7">
        <v>29</v>
      </c>
      <c r="B162" s="13">
        <v>1100122</v>
      </c>
      <c r="C162" s="14" t="s">
        <v>116</v>
      </c>
      <c r="D162" s="14" t="s">
        <v>117</v>
      </c>
      <c r="E162" s="13">
        <v>3751</v>
      </c>
      <c r="F162" s="12" t="s">
        <v>118</v>
      </c>
      <c r="G162" s="12" t="s">
        <v>52</v>
      </c>
      <c r="H162" s="15">
        <v>30000</v>
      </c>
      <c r="I162" s="12"/>
      <c r="J162" s="12"/>
      <c r="K162" s="12"/>
      <c r="L162" s="30">
        <v>25000</v>
      </c>
      <c r="M162" s="15">
        <f t="shared" si="10"/>
        <v>5000</v>
      </c>
      <c r="N162" s="35" t="s">
        <v>1820</v>
      </c>
    </row>
    <row r="163" spans="1:14" ht="90" x14ac:dyDescent="0.2">
      <c r="A163" s="7">
        <v>29</v>
      </c>
      <c r="B163" s="13">
        <v>1100122</v>
      </c>
      <c r="C163" s="14" t="s">
        <v>116</v>
      </c>
      <c r="D163" s="14" t="s">
        <v>117</v>
      </c>
      <c r="E163" s="13">
        <v>3812</v>
      </c>
      <c r="F163" s="12" t="s">
        <v>118</v>
      </c>
      <c r="G163" s="12" t="s">
        <v>127</v>
      </c>
      <c r="H163" s="15">
        <v>10350</v>
      </c>
      <c r="I163" s="12"/>
      <c r="J163" s="12"/>
      <c r="K163" s="12"/>
      <c r="L163" s="30">
        <v>10000</v>
      </c>
      <c r="M163" s="15">
        <f t="shared" ref="M163:M188" si="11">H163+I163-J163+K163-L163</f>
        <v>350</v>
      </c>
      <c r="N163" s="35" t="s">
        <v>1820</v>
      </c>
    </row>
    <row r="164" spans="1:14" x14ac:dyDescent="0.2">
      <c r="A164" s="7"/>
      <c r="B164" s="13">
        <v>1100122</v>
      </c>
      <c r="C164" s="14" t="s">
        <v>116</v>
      </c>
      <c r="D164" s="14" t="s">
        <v>117</v>
      </c>
      <c r="E164" s="13">
        <v>3852</v>
      </c>
      <c r="F164" s="12" t="s">
        <v>118</v>
      </c>
      <c r="G164" s="12" t="s">
        <v>103</v>
      </c>
      <c r="H164" s="15">
        <v>5175</v>
      </c>
      <c r="I164" s="12"/>
      <c r="J164" s="12"/>
      <c r="K164" s="12"/>
      <c r="L164" s="30"/>
      <c r="M164" s="15">
        <f t="shared" si="11"/>
        <v>5175</v>
      </c>
      <c r="N164" s="12"/>
    </row>
    <row r="165" spans="1:14" x14ac:dyDescent="0.2">
      <c r="A165" s="7"/>
      <c r="B165" s="13">
        <v>1100122</v>
      </c>
      <c r="C165" s="14" t="s">
        <v>116</v>
      </c>
      <c r="D165" s="14" t="s">
        <v>117</v>
      </c>
      <c r="E165" s="13">
        <v>3853</v>
      </c>
      <c r="F165" s="12" t="s">
        <v>118</v>
      </c>
      <c r="G165" s="12" t="s">
        <v>104</v>
      </c>
      <c r="H165" s="15">
        <v>6210</v>
      </c>
      <c r="I165" s="12"/>
      <c r="J165" s="12"/>
      <c r="K165" s="12"/>
      <c r="L165" s="30"/>
      <c r="M165" s="15">
        <f t="shared" si="11"/>
        <v>6210</v>
      </c>
      <c r="N165" s="12"/>
    </row>
    <row r="166" spans="1:14" ht="90" x14ac:dyDescent="0.2">
      <c r="A166" s="7">
        <v>29</v>
      </c>
      <c r="B166" s="13">
        <v>1100122</v>
      </c>
      <c r="C166" s="14" t="s">
        <v>116</v>
      </c>
      <c r="D166" s="14" t="s">
        <v>117</v>
      </c>
      <c r="E166" s="13">
        <v>5151</v>
      </c>
      <c r="F166" s="12" t="s">
        <v>118</v>
      </c>
      <c r="G166" s="12" t="s">
        <v>128</v>
      </c>
      <c r="H166" s="15">
        <v>20700</v>
      </c>
      <c r="I166" s="12"/>
      <c r="J166" s="12"/>
      <c r="K166" s="12"/>
      <c r="L166" s="30">
        <v>18000</v>
      </c>
      <c r="M166" s="15">
        <f t="shared" si="11"/>
        <v>2700</v>
      </c>
      <c r="N166" s="35" t="s">
        <v>1820</v>
      </c>
    </row>
    <row r="167" spans="1:14" ht="90" x14ac:dyDescent="0.2">
      <c r="A167" s="7">
        <v>29</v>
      </c>
      <c r="B167" s="13">
        <v>1100122</v>
      </c>
      <c r="C167" s="14" t="s">
        <v>116</v>
      </c>
      <c r="D167" s="14" t="s">
        <v>117</v>
      </c>
      <c r="E167" s="13">
        <v>5641</v>
      </c>
      <c r="F167" s="12" t="s">
        <v>118</v>
      </c>
      <c r="G167" s="12" t="s">
        <v>129</v>
      </c>
      <c r="H167" s="15">
        <v>15525</v>
      </c>
      <c r="I167" s="12"/>
      <c r="J167" s="12"/>
      <c r="K167" s="12"/>
      <c r="L167" s="30">
        <v>15000</v>
      </c>
      <c r="M167" s="15">
        <f t="shared" si="11"/>
        <v>525</v>
      </c>
      <c r="N167" s="35" t="s">
        <v>1820</v>
      </c>
    </row>
    <row r="168" spans="1:14" x14ac:dyDescent="0.2">
      <c r="A168" s="7"/>
      <c r="B168" s="13">
        <v>1500521</v>
      </c>
      <c r="C168" s="14" t="s">
        <v>116</v>
      </c>
      <c r="D168" s="14" t="s">
        <v>117</v>
      </c>
      <c r="E168" s="13">
        <v>3311</v>
      </c>
      <c r="F168" s="12" t="s">
        <v>118</v>
      </c>
      <c r="G168" s="12" t="s">
        <v>46</v>
      </c>
      <c r="H168" s="15">
        <v>2000000</v>
      </c>
      <c r="I168" s="12"/>
      <c r="J168" s="12"/>
      <c r="K168" s="12"/>
      <c r="L168" s="30"/>
      <c r="M168" s="15">
        <f t="shared" si="11"/>
        <v>2000000</v>
      </c>
      <c r="N168" s="12"/>
    </row>
    <row r="169" spans="1:14" ht="45" x14ac:dyDescent="0.2">
      <c r="A169" s="7" t="s">
        <v>1880</v>
      </c>
      <c r="B169" s="13">
        <v>1500522</v>
      </c>
      <c r="C169" s="14" t="s">
        <v>116</v>
      </c>
      <c r="D169" s="14" t="s">
        <v>117</v>
      </c>
      <c r="E169" s="13">
        <v>1131</v>
      </c>
      <c r="F169" s="12" t="s">
        <v>118</v>
      </c>
      <c r="G169" s="14" t="s">
        <v>55</v>
      </c>
      <c r="H169" s="15">
        <v>3696959.39</v>
      </c>
      <c r="I169" s="12"/>
      <c r="J169" s="12"/>
      <c r="K169" s="29"/>
      <c r="L169" s="30">
        <v>80000</v>
      </c>
      <c r="M169" s="15">
        <f t="shared" si="11"/>
        <v>3616959.39</v>
      </c>
      <c r="N169" s="35" t="s">
        <v>1886</v>
      </c>
    </row>
    <row r="170" spans="1:14" ht="45" x14ac:dyDescent="0.2">
      <c r="A170" s="7" t="s">
        <v>1881</v>
      </c>
      <c r="B170" s="13">
        <v>1500522</v>
      </c>
      <c r="C170" s="14" t="s">
        <v>116</v>
      </c>
      <c r="D170" s="14" t="s">
        <v>117</v>
      </c>
      <c r="E170" s="13">
        <v>1321</v>
      </c>
      <c r="F170" s="12" t="s">
        <v>118</v>
      </c>
      <c r="G170" s="12" t="s">
        <v>56</v>
      </c>
      <c r="H170" s="15">
        <v>96443.22</v>
      </c>
      <c r="I170" s="12"/>
      <c r="J170" s="12"/>
      <c r="K170" s="29">
        <v>3000</v>
      </c>
      <c r="L170" s="30"/>
      <c r="M170" s="15">
        <f t="shared" si="11"/>
        <v>99443.22</v>
      </c>
      <c r="N170" s="35" t="s">
        <v>1886</v>
      </c>
    </row>
    <row r="171" spans="1:14" ht="45" x14ac:dyDescent="0.2">
      <c r="A171" s="7" t="s">
        <v>1885</v>
      </c>
      <c r="B171" s="13">
        <v>1500522</v>
      </c>
      <c r="C171" s="14" t="s">
        <v>116</v>
      </c>
      <c r="D171" s="14" t="s">
        <v>117</v>
      </c>
      <c r="E171" s="13">
        <v>1323</v>
      </c>
      <c r="F171" s="12" t="s">
        <v>118</v>
      </c>
      <c r="G171" s="12" t="s">
        <v>57</v>
      </c>
      <c r="H171" s="15">
        <v>368114.05</v>
      </c>
      <c r="I171" s="12"/>
      <c r="J171" s="12"/>
      <c r="K171" s="29">
        <v>13000</v>
      </c>
      <c r="L171" s="30"/>
      <c r="M171" s="15">
        <f t="shared" si="11"/>
        <v>381114.05</v>
      </c>
      <c r="N171" s="35" t="s">
        <v>1886</v>
      </c>
    </row>
    <row r="172" spans="1:14" x14ac:dyDescent="0.2">
      <c r="A172" s="7"/>
      <c r="B172" s="13">
        <v>1500522</v>
      </c>
      <c r="C172" s="14" t="s">
        <v>116</v>
      </c>
      <c r="D172" s="14" t="s">
        <v>117</v>
      </c>
      <c r="E172" s="13">
        <v>1413</v>
      </c>
      <c r="F172" s="12" t="s">
        <v>118</v>
      </c>
      <c r="G172" s="12" t="s">
        <v>58</v>
      </c>
      <c r="H172" s="15">
        <v>707442.13</v>
      </c>
      <c r="I172" s="12"/>
      <c r="J172" s="12"/>
      <c r="K172" s="12"/>
      <c r="L172" s="30"/>
      <c r="M172" s="15">
        <f t="shared" si="11"/>
        <v>707442.13</v>
      </c>
      <c r="N172" s="12"/>
    </row>
    <row r="173" spans="1:14" x14ac:dyDescent="0.2">
      <c r="A173" s="7"/>
      <c r="B173" s="13">
        <v>1500522</v>
      </c>
      <c r="C173" s="14" t="s">
        <v>116</v>
      </c>
      <c r="D173" s="14" t="s">
        <v>117</v>
      </c>
      <c r="E173" s="13">
        <v>1421</v>
      </c>
      <c r="F173" s="12" t="s">
        <v>118</v>
      </c>
      <c r="G173" s="12" t="s">
        <v>59</v>
      </c>
      <c r="H173" s="15">
        <v>208550.41</v>
      </c>
      <c r="I173" s="12"/>
      <c r="J173" s="12"/>
      <c r="K173" s="12"/>
      <c r="L173" s="30"/>
      <c r="M173" s="15">
        <f t="shared" si="11"/>
        <v>208550.41</v>
      </c>
      <c r="N173" s="12"/>
    </row>
    <row r="174" spans="1:14" x14ac:dyDescent="0.2">
      <c r="A174" s="7"/>
      <c r="B174" s="13">
        <v>1500522</v>
      </c>
      <c r="C174" s="14" t="s">
        <v>116</v>
      </c>
      <c r="D174" s="14" t="s">
        <v>117</v>
      </c>
      <c r="E174" s="13">
        <v>1431</v>
      </c>
      <c r="F174" s="12" t="s">
        <v>118</v>
      </c>
      <c r="G174" s="12" t="s">
        <v>60</v>
      </c>
      <c r="H174" s="15">
        <v>232629.43</v>
      </c>
      <c r="I174" s="12"/>
      <c r="J174" s="12"/>
      <c r="K174" s="12"/>
      <c r="L174" s="30"/>
      <c r="M174" s="15">
        <f t="shared" si="11"/>
        <v>232629.43</v>
      </c>
      <c r="N174" s="12"/>
    </row>
    <row r="175" spans="1:14" x14ac:dyDescent="0.2">
      <c r="A175" s="7"/>
      <c r="B175" s="13">
        <v>1500522</v>
      </c>
      <c r="C175" s="14" t="s">
        <v>116</v>
      </c>
      <c r="D175" s="14" t="s">
        <v>117</v>
      </c>
      <c r="E175" s="13">
        <v>1542</v>
      </c>
      <c r="F175" s="12" t="s">
        <v>118</v>
      </c>
      <c r="G175" s="12" t="s">
        <v>63</v>
      </c>
      <c r="H175" s="15">
        <v>96367.12</v>
      </c>
      <c r="I175" s="12"/>
      <c r="J175" s="12"/>
      <c r="K175" s="29"/>
      <c r="L175" s="30"/>
      <c r="M175" s="15">
        <f t="shared" si="11"/>
        <v>96367.12</v>
      </c>
      <c r="N175" s="12"/>
    </row>
    <row r="176" spans="1:14" x14ac:dyDescent="0.2">
      <c r="A176" s="7"/>
      <c r="B176" s="13">
        <v>1500522</v>
      </c>
      <c r="C176" s="14" t="s">
        <v>116</v>
      </c>
      <c r="D176" s="14" t="s">
        <v>117</v>
      </c>
      <c r="E176" s="13">
        <v>1543</v>
      </c>
      <c r="F176" s="12" t="s">
        <v>118</v>
      </c>
      <c r="G176" s="12" t="s">
        <v>64</v>
      </c>
      <c r="H176" s="15">
        <v>17777.150000000001</v>
      </c>
      <c r="I176" s="12"/>
      <c r="J176" s="12"/>
      <c r="K176" s="29"/>
      <c r="L176" s="30"/>
      <c r="M176" s="15">
        <f t="shared" si="11"/>
        <v>17777.150000000001</v>
      </c>
      <c r="N176" s="12"/>
    </row>
    <row r="177" spans="1:14" ht="45" x14ac:dyDescent="0.2">
      <c r="A177" s="7" t="s">
        <v>1884</v>
      </c>
      <c r="B177" s="13">
        <v>1500522</v>
      </c>
      <c r="C177" s="14" t="s">
        <v>116</v>
      </c>
      <c r="D177" s="14" t="s">
        <v>117</v>
      </c>
      <c r="E177" s="13">
        <v>1544</v>
      </c>
      <c r="F177" s="12" t="s">
        <v>118</v>
      </c>
      <c r="G177" s="12" t="s">
        <v>65</v>
      </c>
      <c r="H177" s="15">
        <v>13154.1</v>
      </c>
      <c r="I177" s="12"/>
      <c r="J177" s="12"/>
      <c r="K177" s="29">
        <v>4700</v>
      </c>
      <c r="L177" s="30"/>
      <c r="M177" s="15">
        <f t="shared" si="11"/>
        <v>17854.099999999999</v>
      </c>
      <c r="N177" s="35" t="s">
        <v>1886</v>
      </c>
    </row>
    <row r="178" spans="1:14" x14ac:dyDescent="0.2">
      <c r="A178" s="7"/>
      <c r="B178" s="13">
        <v>1500522</v>
      </c>
      <c r="C178" s="14" t="s">
        <v>116</v>
      </c>
      <c r="D178" s="14" t="s">
        <v>117</v>
      </c>
      <c r="E178" s="13">
        <v>1591</v>
      </c>
      <c r="F178" s="12" t="s">
        <v>118</v>
      </c>
      <c r="G178" s="12" t="s">
        <v>111</v>
      </c>
      <c r="H178" s="15">
        <v>57060.9</v>
      </c>
      <c r="I178" s="12"/>
      <c r="J178" s="12"/>
      <c r="K178" s="12"/>
      <c r="L178" s="30"/>
      <c r="M178" s="15">
        <f t="shared" si="11"/>
        <v>57060.9</v>
      </c>
      <c r="N178" s="12"/>
    </row>
    <row r="179" spans="1:14" x14ac:dyDescent="0.2">
      <c r="A179" s="7"/>
      <c r="B179" s="13">
        <v>1500522</v>
      </c>
      <c r="C179" s="14" t="s">
        <v>116</v>
      </c>
      <c r="D179" s="14" t="s">
        <v>117</v>
      </c>
      <c r="E179" s="13">
        <v>2411</v>
      </c>
      <c r="F179" s="12" t="s">
        <v>118</v>
      </c>
      <c r="G179" s="12" t="s">
        <v>75</v>
      </c>
      <c r="H179" s="15">
        <v>25000</v>
      </c>
      <c r="I179" s="12"/>
      <c r="J179" s="12"/>
      <c r="K179" s="12"/>
      <c r="L179" s="30"/>
      <c r="M179" s="15">
        <f t="shared" si="11"/>
        <v>25000</v>
      </c>
      <c r="N179" s="12"/>
    </row>
    <row r="180" spans="1:14" x14ac:dyDescent="0.2">
      <c r="A180" s="7"/>
      <c r="B180" s="13">
        <v>1500522</v>
      </c>
      <c r="C180" s="14" t="s">
        <v>116</v>
      </c>
      <c r="D180" s="14" t="s">
        <v>117</v>
      </c>
      <c r="E180" s="13">
        <v>2421</v>
      </c>
      <c r="F180" s="12" t="s">
        <v>118</v>
      </c>
      <c r="G180" s="12" t="s">
        <v>130</v>
      </c>
      <c r="H180" s="15">
        <v>10000</v>
      </c>
      <c r="I180" s="12"/>
      <c r="J180" s="12"/>
      <c r="K180" s="12"/>
      <c r="L180" s="30"/>
      <c r="M180" s="15">
        <f t="shared" si="11"/>
        <v>10000</v>
      </c>
      <c r="N180" s="12"/>
    </row>
    <row r="181" spans="1:14" x14ac:dyDescent="0.2">
      <c r="A181" s="7"/>
      <c r="B181" s="13">
        <v>1500522</v>
      </c>
      <c r="C181" s="14" t="s">
        <v>116</v>
      </c>
      <c r="D181" s="14" t="s">
        <v>117</v>
      </c>
      <c r="E181" s="13">
        <v>2461</v>
      </c>
      <c r="F181" s="12" t="s">
        <v>118</v>
      </c>
      <c r="G181" s="12" t="s">
        <v>43</v>
      </c>
      <c r="H181" s="15">
        <v>25000</v>
      </c>
      <c r="I181" s="12"/>
      <c r="J181" s="12"/>
      <c r="K181" s="12"/>
      <c r="L181" s="30"/>
      <c r="M181" s="15">
        <f t="shared" si="11"/>
        <v>25000</v>
      </c>
      <c r="N181" s="12"/>
    </row>
    <row r="182" spans="1:14" x14ac:dyDescent="0.2">
      <c r="A182" s="7"/>
      <c r="B182" s="13">
        <v>1500522</v>
      </c>
      <c r="C182" s="14" t="s">
        <v>116</v>
      </c>
      <c r="D182" s="14" t="s">
        <v>117</v>
      </c>
      <c r="E182" s="13">
        <v>2471</v>
      </c>
      <c r="F182" s="12" t="s">
        <v>118</v>
      </c>
      <c r="G182" s="12" t="s">
        <v>78</v>
      </c>
      <c r="H182" s="15">
        <v>30000</v>
      </c>
      <c r="I182" s="12"/>
      <c r="J182" s="12"/>
      <c r="K182" s="12"/>
      <c r="L182" s="30"/>
      <c r="M182" s="15">
        <f t="shared" si="11"/>
        <v>30000</v>
      </c>
      <c r="N182" s="12"/>
    </row>
    <row r="183" spans="1:14" x14ac:dyDescent="0.2">
      <c r="A183" s="7"/>
      <c r="B183" s="13">
        <v>1500522</v>
      </c>
      <c r="C183" s="14" t="s">
        <v>116</v>
      </c>
      <c r="D183" s="14" t="s">
        <v>117</v>
      </c>
      <c r="E183" s="13">
        <v>2491</v>
      </c>
      <c r="F183" s="12" t="s">
        <v>118</v>
      </c>
      <c r="G183" s="12" t="s">
        <v>80</v>
      </c>
      <c r="H183" s="15">
        <v>20000</v>
      </c>
      <c r="I183" s="12"/>
      <c r="J183" s="12"/>
      <c r="K183" s="12"/>
      <c r="L183" s="30"/>
      <c r="M183" s="15">
        <f t="shared" si="11"/>
        <v>20000</v>
      </c>
      <c r="N183" s="12"/>
    </row>
    <row r="184" spans="1:14" x14ac:dyDescent="0.2">
      <c r="A184" s="7"/>
      <c r="B184" s="13">
        <v>1500522</v>
      </c>
      <c r="C184" s="14" t="s">
        <v>116</v>
      </c>
      <c r="D184" s="14" t="s">
        <v>117</v>
      </c>
      <c r="E184" s="13">
        <v>2561</v>
      </c>
      <c r="F184" s="12" t="s">
        <v>118</v>
      </c>
      <c r="G184" s="12" t="s">
        <v>81</v>
      </c>
      <c r="H184" s="15">
        <v>10000</v>
      </c>
      <c r="I184" s="12"/>
      <c r="J184" s="12"/>
      <c r="K184" s="12"/>
      <c r="L184" s="30"/>
      <c r="M184" s="15">
        <f t="shared" si="11"/>
        <v>10000</v>
      </c>
      <c r="N184" s="12"/>
    </row>
    <row r="185" spans="1:14" x14ac:dyDescent="0.2">
      <c r="A185" s="7"/>
      <c r="B185" s="13">
        <v>1500522</v>
      </c>
      <c r="C185" s="14" t="s">
        <v>116</v>
      </c>
      <c r="D185" s="14" t="s">
        <v>117</v>
      </c>
      <c r="E185" s="13">
        <v>2921</v>
      </c>
      <c r="F185" s="12" t="s">
        <v>118</v>
      </c>
      <c r="G185" s="12" t="s">
        <v>122</v>
      </c>
      <c r="H185" s="15">
        <v>135000</v>
      </c>
      <c r="I185" s="12"/>
      <c r="J185" s="12"/>
      <c r="K185" s="12"/>
      <c r="L185" s="30"/>
      <c r="M185" s="15">
        <f t="shared" si="11"/>
        <v>135000</v>
      </c>
      <c r="N185" s="12"/>
    </row>
    <row r="186" spans="1:14" x14ac:dyDescent="0.2">
      <c r="A186" s="7"/>
      <c r="B186" s="13">
        <v>1500522</v>
      </c>
      <c r="C186" s="14" t="s">
        <v>116</v>
      </c>
      <c r="D186" s="14" t="s">
        <v>117</v>
      </c>
      <c r="E186" s="13">
        <v>3511</v>
      </c>
      <c r="F186" s="12" t="s">
        <v>118</v>
      </c>
      <c r="G186" s="12" t="s">
        <v>91</v>
      </c>
      <c r="H186" s="15">
        <v>25000</v>
      </c>
      <c r="I186" s="12"/>
      <c r="J186" s="12"/>
      <c r="K186" s="12"/>
      <c r="L186" s="30"/>
      <c r="M186" s="15">
        <f t="shared" si="11"/>
        <v>25000</v>
      </c>
      <c r="N186" s="12"/>
    </row>
    <row r="187" spans="1:14" ht="45" x14ac:dyDescent="0.2">
      <c r="A187" s="7">
        <v>43</v>
      </c>
      <c r="B187" s="13">
        <v>1500522</v>
      </c>
      <c r="C187" s="14" t="s">
        <v>116</v>
      </c>
      <c r="D187" s="14" t="s">
        <v>117</v>
      </c>
      <c r="E187" s="13">
        <v>3981</v>
      </c>
      <c r="F187" s="12" t="s">
        <v>118</v>
      </c>
      <c r="G187" s="12" t="s">
        <v>66</v>
      </c>
      <c r="H187" s="15">
        <v>95432.9</v>
      </c>
      <c r="I187" s="12"/>
      <c r="J187" s="12"/>
      <c r="K187" s="29">
        <v>20000</v>
      </c>
      <c r="L187" s="30"/>
      <c r="M187" s="15">
        <f t="shared" si="11"/>
        <v>115432.9</v>
      </c>
      <c r="N187" s="35" t="s">
        <v>1865</v>
      </c>
    </row>
    <row r="188" spans="1:14" x14ac:dyDescent="0.2">
      <c r="A188" s="7"/>
      <c r="B188" s="13">
        <v>1500522</v>
      </c>
      <c r="C188" s="14" t="s">
        <v>116</v>
      </c>
      <c r="D188" s="14" t="s">
        <v>117</v>
      </c>
      <c r="E188" s="13">
        <v>5641</v>
      </c>
      <c r="F188" s="12" t="s">
        <v>118</v>
      </c>
      <c r="G188" s="12" t="s">
        <v>129</v>
      </c>
      <c r="H188" s="15">
        <v>20000</v>
      </c>
      <c r="I188" s="12"/>
      <c r="J188" s="12"/>
      <c r="K188" s="12"/>
      <c r="L188" s="30"/>
      <c r="M188" s="15">
        <f t="shared" si="11"/>
        <v>20000</v>
      </c>
      <c r="N188" s="12"/>
    </row>
    <row r="189" spans="1:14" ht="15" x14ac:dyDescent="0.25">
      <c r="A189" s="7"/>
      <c r="B189" s="23" t="s">
        <v>131</v>
      </c>
      <c r="C189" s="23"/>
      <c r="D189" s="23"/>
      <c r="E189" s="23"/>
      <c r="F189" s="24"/>
      <c r="G189" s="25" t="s">
        <v>18</v>
      </c>
      <c r="H189" s="27">
        <v>8722221.8000000007</v>
      </c>
      <c r="I189" s="27">
        <f t="shared" ref="I189:L189" si="12">SUM(I131:I188)</f>
        <v>0</v>
      </c>
      <c r="J189" s="27">
        <f t="shared" si="12"/>
        <v>0</v>
      </c>
      <c r="K189" s="27">
        <f t="shared" si="12"/>
        <v>196700</v>
      </c>
      <c r="L189" s="27">
        <f t="shared" si="12"/>
        <v>236000</v>
      </c>
      <c r="M189" s="27">
        <f>SUM(M131:M188)</f>
        <v>8682921.8000000007</v>
      </c>
      <c r="N189" s="12"/>
    </row>
    <row r="190" spans="1:14" ht="15" x14ac:dyDescent="0.25">
      <c r="A190" s="7"/>
      <c r="B190" s="23" t="s">
        <v>132</v>
      </c>
      <c r="C190" s="21"/>
      <c r="D190" s="21"/>
      <c r="E190" s="21"/>
      <c r="F190" s="21"/>
      <c r="G190" s="22"/>
      <c r="H190" s="21"/>
      <c r="I190" s="21"/>
      <c r="J190" s="21"/>
      <c r="K190" s="21"/>
      <c r="L190" s="21"/>
      <c r="M190" s="21"/>
      <c r="N190" s="12"/>
    </row>
    <row r="191" spans="1:14" x14ac:dyDescent="0.2">
      <c r="A191" s="7"/>
      <c r="B191" s="13">
        <v>1100122</v>
      </c>
      <c r="C191" s="14" t="s">
        <v>133</v>
      </c>
      <c r="D191" s="14" t="s">
        <v>134</v>
      </c>
      <c r="E191" s="13">
        <v>2111</v>
      </c>
      <c r="F191" s="12" t="s">
        <v>135</v>
      </c>
      <c r="G191" s="12" t="s">
        <v>37</v>
      </c>
      <c r="H191" s="15">
        <v>7969.5</v>
      </c>
      <c r="I191" s="12"/>
      <c r="J191" s="12"/>
      <c r="K191" s="12"/>
      <c r="L191" s="12"/>
      <c r="M191" s="15">
        <f t="shared" ref="M191:M221" si="13">H191+I191-J191+K191-L191</f>
        <v>7969.5</v>
      </c>
      <c r="N191" s="12"/>
    </row>
    <row r="192" spans="1:14" x14ac:dyDescent="0.2">
      <c r="A192" s="7"/>
      <c r="B192" s="13">
        <v>1100122</v>
      </c>
      <c r="C192" s="14" t="s">
        <v>133</v>
      </c>
      <c r="D192" s="14" t="s">
        <v>134</v>
      </c>
      <c r="E192" s="13">
        <v>2112</v>
      </c>
      <c r="F192" s="12" t="s">
        <v>135</v>
      </c>
      <c r="G192" s="12" t="s">
        <v>38</v>
      </c>
      <c r="H192" s="15">
        <v>3105</v>
      </c>
      <c r="I192" s="12"/>
      <c r="J192" s="12"/>
      <c r="K192" s="12"/>
      <c r="L192" s="12"/>
      <c r="M192" s="15">
        <f t="shared" si="13"/>
        <v>3105</v>
      </c>
      <c r="N192" s="12"/>
    </row>
    <row r="193" spans="1:14" x14ac:dyDescent="0.2">
      <c r="A193" s="7"/>
      <c r="B193" s="13">
        <v>1100122</v>
      </c>
      <c r="C193" s="14" t="s">
        <v>133</v>
      </c>
      <c r="D193" s="14" t="s">
        <v>134</v>
      </c>
      <c r="E193" s="13">
        <v>2121</v>
      </c>
      <c r="F193" s="12" t="s">
        <v>135</v>
      </c>
      <c r="G193" s="12" t="s">
        <v>119</v>
      </c>
      <c r="H193" s="15">
        <v>2070</v>
      </c>
      <c r="I193" s="12"/>
      <c r="J193" s="12"/>
      <c r="K193" s="12"/>
      <c r="L193" s="12"/>
      <c r="M193" s="15">
        <f t="shared" si="13"/>
        <v>2070</v>
      </c>
      <c r="N193" s="12"/>
    </row>
    <row r="194" spans="1:14" x14ac:dyDescent="0.2">
      <c r="A194" s="7"/>
      <c r="B194" s="13">
        <v>1100122</v>
      </c>
      <c r="C194" s="14" t="s">
        <v>133</v>
      </c>
      <c r="D194" s="14" t="s">
        <v>134</v>
      </c>
      <c r="E194" s="13">
        <v>2141</v>
      </c>
      <c r="F194" s="12" t="s">
        <v>135</v>
      </c>
      <c r="G194" s="12" t="s">
        <v>39</v>
      </c>
      <c r="H194" s="15">
        <v>10867.5</v>
      </c>
      <c r="I194" s="12"/>
      <c r="J194" s="12"/>
      <c r="K194" s="12"/>
      <c r="L194" s="12"/>
      <c r="M194" s="15">
        <f t="shared" si="13"/>
        <v>10867.5</v>
      </c>
      <c r="N194" s="12"/>
    </row>
    <row r="195" spans="1:14" x14ac:dyDescent="0.2">
      <c r="A195" s="7"/>
      <c r="B195" s="13">
        <v>1100122</v>
      </c>
      <c r="C195" s="14" t="s">
        <v>133</v>
      </c>
      <c r="D195" s="14" t="s">
        <v>134</v>
      </c>
      <c r="E195" s="13">
        <v>2161</v>
      </c>
      <c r="F195" s="12" t="s">
        <v>135</v>
      </c>
      <c r="G195" s="12" t="s">
        <v>40</v>
      </c>
      <c r="H195" s="15">
        <v>5175</v>
      </c>
      <c r="I195" s="12"/>
      <c r="J195" s="12"/>
      <c r="K195" s="12"/>
      <c r="L195" s="12"/>
      <c r="M195" s="15">
        <f t="shared" si="13"/>
        <v>5175</v>
      </c>
      <c r="N195" s="12"/>
    </row>
    <row r="196" spans="1:14" x14ac:dyDescent="0.2">
      <c r="A196" s="7"/>
      <c r="B196" s="13">
        <v>1100122</v>
      </c>
      <c r="C196" s="14" t="s">
        <v>133</v>
      </c>
      <c r="D196" s="14" t="s">
        <v>134</v>
      </c>
      <c r="E196" s="13">
        <v>2212</v>
      </c>
      <c r="F196" s="12" t="s">
        <v>135</v>
      </c>
      <c r="G196" s="12" t="s">
        <v>41</v>
      </c>
      <c r="H196" s="15">
        <v>2587.5</v>
      </c>
      <c r="I196" s="12"/>
      <c r="J196" s="12"/>
      <c r="K196" s="12"/>
      <c r="L196" s="12"/>
      <c r="M196" s="15">
        <f t="shared" si="13"/>
        <v>2587.5</v>
      </c>
      <c r="N196" s="12"/>
    </row>
    <row r="197" spans="1:14" x14ac:dyDescent="0.2">
      <c r="A197" s="7"/>
      <c r="B197" s="13">
        <v>1100122</v>
      </c>
      <c r="C197" s="14" t="s">
        <v>133</v>
      </c>
      <c r="D197" s="14" t="s">
        <v>134</v>
      </c>
      <c r="E197" s="13">
        <v>2461</v>
      </c>
      <c r="F197" s="12" t="s">
        <v>135</v>
      </c>
      <c r="G197" s="12" t="s">
        <v>43</v>
      </c>
      <c r="H197" s="15">
        <v>4657.5</v>
      </c>
      <c r="I197" s="12"/>
      <c r="J197" s="12"/>
      <c r="K197" s="12"/>
      <c r="L197" s="12"/>
      <c r="M197" s="15">
        <f t="shared" si="13"/>
        <v>4657.5</v>
      </c>
      <c r="N197" s="12"/>
    </row>
    <row r="198" spans="1:14" x14ac:dyDescent="0.2">
      <c r="A198" s="7"/>
      <c r="B198" s="13">
        <v>1100122</v>
      </c>
      <c r="C198" s="14" t="s">
        <v>133</v>
      </c>
      <c r="D198" s="14" t="s">
        <v>134</v>
      </c>
      <c r="E198" s="13">
        <v>2491</v>
      </c>
      <c r="F198" s="12" t="s">
        <v>135</v>
      </c>
      <c r="G198" s="12" t="s">
        <v>80</v>
      </c>
      <c r="H198" s="15">
        <v>5175</v>
      </c>
      <c r="I198" s="12"/>
      <c r="J198" s="12"/>
      <c r="K198" s="12"/>
      <c r="L198" s="12"/>
      <c r="M198" s="15">
        <f t="shared" si="13"/>
        <v>5175</v>
      </c>
      <c r="N198" s="12"/>
    </row>
    <row r="199" spans="1:14" x14ac:dyDescent="0.2">
      <c r="A199" s="7"/>
      <c r="B199" s="13">
        <v>1100122</v>
      </c>
      <c r="C199" s="14" t="s">
        <v>133</v>
      </c>
      <c r="D199" s="14" t="s">
        <v>134</v>
      </c>
      <c r="E199" s="13">
        <v>2931</v>
      </c>
      <c r="F199" s="12" t="s">
        <v>135</v>
      </c>
      <c r="G199" s="12" t="s">
        <v>85</v>
      </c>
      <c r="H199" s="15">
        <v>2070</v>
      </c>
      <c r="I199" s="12"/>
      <c r="J199" s="12"/>
      <c r="K199" s="12"/>
      <c r="L199" s="12"/>
      <c r="M199" s="15">
        <f t="shared" si="13"/>
        <v>2070</v>
      </c>
      <c r="N199" s="12"/>
    </row>
    <row r="200" spans="1:14" x14ac:dyDescent="0.2">
      <c r="A200" s="7"/>
      <c r="B200" s="13">
        <v>1100122</v>
      </c>
      <c r="C200" s="14" t="s">
        <v>133</v>
      </c>
      <c r="D200" s="14" t="s">
        <v>134</v>
      </c>
      <c r="E200" s="13">
        <v>2941</v>
      </c>
      <c r="F200" s="12" t="s">
        <v>135</v>
      </c>
      <c r="G200" s="12" t="s">
        <v>45</v>
      </c>
      <c r="H200" s="15">
        <v>2585.5</v>
      </c>
      <c r="I200" s="12"/>
      <c r="J200" s="12"/>
      <c r="K200" s="12"/>
      <c r="L200" s="12"/>
      <c r="M200" s="15">
        <f t="shared" si="13"/>
        <v>2585.5</v>
      </c>
      <c r="N200" s="12"/>
    </row>
    <row r="201" spans="1:14" x14ac:dyDescent="0.2">
      <c r="A201" s="7"/>
      <c r="B201" s="13">
        <v>1100122</v>
      </c>
      <c r="C201" s="14" t="s">
        <v>133</v>
      </c>
      <c r="D201" s="14" t="s">
        <v>134</v>
      </c>
      <c r="E201" s="13">
        <v>2961</v>
      </c>
      <c r="F201" s="12" t="s">
        <v>135</v>
      </c>
      <c r="G201" s="12" t="s">
        <v>123</v>
      </c>
      <c r="H201" s="15">
        <v>5000</v>
      </c>
      <c r="I201" s="12"/>
      <c r="J201" s="12"/>
      <c r="K201" s="12"/>
      <c r="L201" s="12"/>
      <c r="M201" s="15">
        <f t="shared" si="13"/>
        <v>5000</v>
      </c>
      <c r="N201" s="12"/>
    </row>
    <row r="202" spans="1:14" x14ac:dyDescent="0.2">
      <c r="A202" s="7"/>
      <c r="B202" s="13">
        <v>1100122</v>
      </c>
      <c r="C202" s="14" t="s">
        <v>133</v>
      </c>
      <c r="D202" s="14" t="s">
        <v>134</v>
      </c>
      <c r="E202" s="13">
        <v>3341</v>
      </c>
      <c r="F202" s="12" t="s">
        <v>135</v>
      </c>
      <c r="G202" s="12" t="s">
        <v>89</v>
      </c>
      <c r="H202" s="15">
        <v>5000</v>
      </c>
      <c r="I202" s="12"/>
      <c r="J202" s="12"/>
      <c r="K202" s="12"/>
      <c r="L202" s="12"/>
      <c r="M202" s="15">
        <f t="shared" si="13"/>
        <v>5000</v>
      </c>
      <c r="N202" s="12"/>
    </row>
    <row r="203" spans="1:14" x14ac:dyDescent="0.2">
      <c r="A203" s="7"/>
      <c r="B203" s="13">
        <v>1100122</v>
      </c>
      <c r="C203" s="14" t="s">
        <v>133</v>
      </c>
      <c r="D203" s="14" t="s">
        <v>134</v>
      </c>
      <c r="E203" s="13">
        <v>3361</v>
      </c>
      <c r="F203" s="12" t="s">
        <v>135</v>
      </c>
      <c r="G203" s="12" t="s">
        <v>47</v>
      </c>
      <c r="H203" s="15">
        <v>5175</v>
      </c>
      <c r="I203" s="12"/>
      <c r="J203" s="12"/>
      <c r="K203" s="12"/>
      <c r="L203" s="12"/>
      <c r="M203" s="15">
        <f t="shared" si="13"/>
        <v>5175</v>
      </c>
      <c r="N203" s="12"/>
    </row>
    <row r="204" spans="1:14" x14ac:dyDescent="0.2">
      <c r="A204" s="7"/>
      <c r="B204" s="13">
        <v>1100122</v>
      </c>
      <c r="C204" s="14" t="s">
        <v>133</v>
      </c>
      <c r="D204" s="14" t="s">
        <v>134</v>
      </c>
      <c r="E204" s="13">
        <v>3511</v>
      </c>
      <c r="F204" s="12" t="s">
        <v>135</v>
      </c>
      <c r="G204" s="12" t="s">
        <v>91</v>
      </c>
      <c r="H204" s="15">
        <v>5175</v>
      </c>
      <c r="I204" s="12"/>
      <c r="J204" s="12"/>
      <c r="K204" s="12"/>
      <c r="L204" s="12"/>
      <c r="M204" s="15">
        <f t="shared" si="13"/>
        <v>5175</v>
      </c>
      <c r="N204" s="12"/>
    </row>
    <row r="205" spans="1:14" x14ac:dyDescent="0.2">
      <c r="A205" s="7"/>
      <c r="B205" s="13">
        <v>1100122</v>
      </c>
      <c r="C205" s="14" t="s">
        <v>133</v>
      </c>
      <c r="D205" s="14" t="s">
        <v>134</v>
      </c>
      <c r="E205" s="13">
        <v>3521</v>
      </c>
      <c r="F205" s="12" t="s">
        <v>135</v>
      </c>
      <c r="G205" s="12" t="s">
        <v>136</v>
      </c>
      <c r="H205" s="15">
        <v>6210</v>
      </c>
      <c r="I205" s="12"/>
      <c r="J205" s="12"/>
      <c r="K205" s="12"/>
      <c r="L205" s="12"/>
      <c r="M205" s="15">
        <f t="shared" si="13"/>
        <v>6210</v>
      </c>
      <c r="N205" s="12"/>
    </row>
    <row r="206" spans="1:14" x14ac:dyDescent="0.2">
      <c r="A206" s="7"/>
      <c r="B206" s="13">
        <v>1100122</v>
      </c>
      <c r="C206" s="14" t="s">
        <v>133</v>
      </c>
      <c r="D206" s="14" t="s">
        <v>134</v>
      </c>
      <c r="E206" s="13">
        <v>3531</v>
      </c>
      <c r="F206" s="12" t="s">
        <v>135</v>
      </c>
      <c r="G206" s="12" t="s">
        <v>50</v>
      </c>
      <c r="H206" s="15">
        <v>2070</v>
      </c>
      <c r="I206" s="12"/>
      <c r="J206" s="12"/>
      <c r="K206" s="12"/>
      <c r="L206" s="12"/>
      <c r="M206" s="15">
        <f t="shared" si="13"/>
        <v>2070</v>
      </c>
      <c r="N206" s="12"/>
    </row>
    <row r="207" spans="1:14" x14ac:dyDescent="0.2">
      <c r="A207" s="7"/>
      <c r="B207" s="13">
        <v>1100122</v>
      </c>
      <c r="C207" s="14" t="s">
        <v>133</v>
      </c>
      <c r="D207" s="14" t="s">
        <v>134</v>
      </c>
      <c r="E207" s="13">
        <v>3551</v>
      </c>
      <c r="F207" s="12" t="s">
        <v>135</v>
      </c>
      <c r="G207" s="12" t="s">
        <v>124</v>
      </c>
      <c r="H207" s="15">
        <v>10000</v>
      </c>
      <c r="I207" s="12"/>
      <c r="J207" s="12"/>
      <c r="K207" s="12"/>
      <c r="L207" s="12"/>
      <c r="M207" s="15">
        <f t="shared" si="13"/>
        <v>10000</v>
      </c>
      <c r="N207" s="12"/>
    </row>
    <row r="208" spans="1:14" x14ac:dyDescent="0.2">
      <c r="A208" s="7"/>
      <c r="B208" s="13">
        <v>1100122</v>
      </c>
      <c r="C208" s="14" t="s">
        <v>133</v>
      </c>
      <c r="D208" s="14" t="s">
        <v>134</v>
      </c>
      <c r="E208" s="13">
        <v>3571</v>
      </c>
      <c r="F208" s="12" t="s">
        <v>135</v>
      </c>
      <c r="G208" s="12" t="s">
        <v>92</v>
      </c>
      <c r="H208" s="15">
        <v>8797.5</v>
      </c>
      <c r="I208" s="12"/>
      <c r="J208" s="12"/>
      <c r="K208" s="12"/>
      <c r="L208" s="12"/>
      <c r="M208" s="15">
        <f t="shared" si="13"/>
        <v>8797.5</v>
      </c>
      <c r="N208" s="12"/>
    </row>
    <row r="209" spans="1:14" x14ac:dyDescent="0.2">
      <c r="A209" s="7"/>
      <c r="B209" s="13">
        <v>1100122</v>
      </c>
      <c r="C209" s="14" t="s">
        <v>133</v>
      </c>
      <c r="D209" s="14" t="s">
        <v>134</v>
      </c>
      <c r="E209" s="13">
        <v>5111</v>
      </c>
      <c r="F209" s="12" t="s">
        <v>135</v>
      </c>
      <c r="G209" s="12" t="s">
        <v>137</v>
      </c>
      <c r="H209" s="15">
        <v>10350</v>
      </c>
      <c r="I209" s="12"/>
      <c r="J209" s="12"/>
      <c r="K209" s="12"/>
      <c r="L209" s="12"/>
      <c r="M209" s="15">
        <f t="shared" si="13"/>
        <v>10350</v>
      </c>
      <c r="N209" s="12"/>
    </row>
    <row r="210" spans="1:14" x14ac:dyDescent="0.2">
      <c r="A210" s="7"/>
      <c r="B210" s="13">
        <v>1100122</v>
      </c>
      <c r="C210" s="14" t="s">
        <v>133</v>
      </c>
      <c r="D210" s="14" t="s">
        <v>134</v>
      </c>
      <c r="E210" s="13">
        <v>5151</v>
      </c>
      <c r="F210" s="12" t="s">
        <v>135</v>
      </c>
      <c r="G210" s="12" t="s">
        <v>128</v>
      </c>
      <c r="H210" s="15">
        <v>15525</v>
      </c>
      <c r="I210" s="12"/>
      <c r="J210" s="12"/>
      <c r="K210" s="12"/>
      <c r="L210" s="12"/>
      <c r="M210" s="15">
        <f t="shared" si="13"/>
        <v>15525</v>
      </c>
      <c r="N210" s="12"/>
    </row>
    <row r="211" spans="1:14" ht="15" x14ac:dyDescent="0.2">
      <c r="A211" s="7"/>
      <c r="B211" s="13">
        <v>1500522</v>
      </c>
      <c r="C211" s="14" t="s">
        <v>133</v>
      </c>
      <c r="D211" s="14" t="s">
        <v>134</v>
      </c>
      <c r="E211" s="13">
        <v>1131</v>
      </c>
      <c r="F211" s="12" t="s">
        <v>135</v>
      </c>
      <c r="G211" s="14" t="s">
        <v>55</v>
      </c>
      <c r="H211" s="15">
        <v>460719.35</v>
      </c>
      <c r="I211" s="12"/>
      <c r="J211" s="12"/>
      <c r="K211" s="29"/>
      <c r="L211" s="30"/>
      <c r="M211" s="15">
        <f t="shared" si="13"/>
        <v>460719.35</v>
      </c>
      <c r="N211" s="31"/>
    </row>
    <row r="212" spans="1:14" ht="45" x14ac:dyDescent="0.2">
      <c r="A212" s="7" t="s">
        <v>1881</v>
      </c>
      <c r="B212" s="13">
        <v>1500522</v>
      </c>
      <c r="C212" s="14" t="s">
        <v>133</v>
      </c>
      <c r="D212" s="14" t="s">
        <v>134</v>
      </c>
      <c r="E212" s="13">
        <v>1321</v>
      </c>
      <c r="F212" s="12" t="s">
        <v>135</v>
      </c>
      <c r="G212" s="12" t="s">
        <v>56</v>
      </c>
      <c r="H212" s="15">
        <v>12479.68</v>
      </c>
      <c r="I212" s="12"/>
      <c r="J212" s="12"/>
      <c r="K212" s="29"/>
      <c r="L212" s="30">
        <v>700</v>
      </c>
      <c r="M212" s="15">
        <f t="shared" si="13"/>
        <v>11779.68</v>
      </c>
      <c r="N212" s="35" t="s">
        <v>1886</v>
      </c>
    </row>
    <row r="213" spans="1:14" x14ac:dyDescent="0.2">
      <c r="A213" s="7"/>
      <c r="B213" s="13">
        <v>1500522</v>
      </c>
      <c r="C213" s="14" t="s">
        <v>133</v>
      </c>
      <c r="D213" s="14" t="s">
        <v>134</v>
      </c>
      <c r="E213" s="13">
        <v>1323</v>
      </c>
      <c r="F213" s="12" t="s">
        <v>135</v>
      </c>
      <c r="G213" s="12" t="s">
        <v>57</v>
      </c>
      <c r="H213" s="15">
        <v>61886.02</v>
      </c>
      <c r="I213" s="12"/>
      <c r="J213" s="12"/>
      <c r="K213" s="29"/>
      <c r="L213" s="30"/>
      <c r="M213" s="15">
        <f t="shared" si="13"/>
        <v>61886.02</v>
      </c>
      <c r="N213" s="12"/>
    </row>
    <row r="214" spans="1:14" x14ac:dyDescent="0.2">
      <c r="A214" s="7"/>
      <c r="B214" s="13">
        <v>1500522</v>
      </c>
      <c r="C214" s="14" t="s">
        <v>133</v>
      </c>
      <c r="D214" s="14" t="s">
        <v>134</v>
      </c>
      <c r="E214" s="13">
        <v>1413</v>
      </c>
      <c r="F214" s="12" t="s">
        <v>135</v>
      </c>
      <c r="G214" s="12" t="s">
        <v>58</v>
      </c>
      <c r="H214" s="15">
        <v>99561.04</v>
      </c>
      <c r="I214" s="12"/>
      <c r="J214" s="12"/>
      <c r="K214" s="12"/>
      <c r="L214" s="12"/>
      <c r="M214" s="15">
        <f t="shared" si="13"/>
        <v>99561.04</v>
      </c>
      <c r="N214" s="12"/>
    </row>
    <row r="215" spans="1:14" x14ac:dyDescent="0.2">
      <c r="A215" s="7"/>
      <c r="B215" s="13">
        <v>1500522</v>
      </c>
      <c r="C215" s="14" t="s">
        <v>133</v>
      </c>
      <c r="D215" s="14" t="s">
        <v>134</v>
      </c>
      <c r="E215" s="13">
        <v>1421</v>
      </c>
      <c r="F215" s="12" t="s">
        <v>135</v>
      </c>
      <c r="G215" s="12" t="s">
        <v>59</v>
      </c>
      <c r="H215" s="15">
        <v>33574.5</v>
      </c>
      <c r="I215" s="12"/>
      <c r="J215" s="12"/>
      <c r="K215" s="12"/>
      <c r="L215" s="12"/>
      <c r="M215" s="15">
        <f t="shared" si="13"/>
        <v>33574.5</v>
      </c>
      <c r="N215" s="12"/>
    </row>
    <row r="216" spans="1:14" x14ac:dyDescent="0.2">
      <c r="A216" s="7"/>
      <c r="B216" s="13">
        <v>1500522</v>
      </c>
      <c r="C216" s="14" t="s">
        <v>133</v>
      </c>
      <c r="D216" s="14" t="s">
        <v>134</v>
      </c>
      <c r="E216" s="13">
        <v>1431</v>
      </c>
      <c r="F216" s="12" t="s">
        <v>135</v>
      </c>
      <c r="G216" s="12" t="s">
        <v>60</v>
      </c>
      <c r="H216" s="15">
        <v>39186.44</v>
      </c>
      <c r="I216" s="12"/>
      <c r="J216" s="12"/>
      <c r="K216" s="12"/>
      <c r="L216" s="12"/>
      <c r="M216" s="15">
        <f t="shared" si="13"/>
        <v>39186.44</v>
      </c>
      <c r="N216" s="12"/>
    </row>
    <row r="217" spans="1:14" x14ac:dyDescent="0.2">
      <c r="A217" s="7"/>
      <c r="B217" s="13">
        <v>1500522</v>
      </c>
      <c r="C217" s="14" t="s">
        <v>133</v>
      </c>
      <c r="D217" s="14" t="s">
        <v>134</v>
      </c>
      <c r="E217" s="13">
        <v>1542</v>
      </c>
      <c r="F217" s="12" t="s">
        <v>135</v>
      </c>
      <c r="G217" s="12" t="s">
        <v>63</v>
      </c>
      <c r="H217" s="15">
        <v>19696.849999999999</v>
      </c>
      <c r="I217" s="12"/>
      <c r="J217" s="12"/>
      <c r="K217" s="29"/>
      <c r="L217" s="12"/>
      <c r="M217" s="15">
        <f t="shared" si="13"/>
        <v>19696.849999999999</v>
      </c>
      <c r="N217" s="12"/>
    </row>
    <row r="218" spans="1:14" x14ac:dyDescent="0.2">
      <c r="A218" s="7"/>
      <c r="B218" s="13">
        <v>1500522</v>
      </c>
      <c r="C218" s="14" t="s">
        <v>133</v>
      </c>
      <c r="D218" s="14" t="s">
        <v>134</v>
      </c>
      <c r="E218" s="13">
        <v>1543</v>
      </c>
      <c r="F218" s="12" t="s">
        <v>135</v>
      </c>
      <c r="G218" s="12" t="s">
        <v>64</v>
      </c>
      <c r="H218" s="15">
        <v>19249.11</v>
      </c>
      <c r="I218" s="12"/>
      <c r="J218" s="12"/>
      <c r="K218" s="29"/>
      <c r="L218" s="12"/>
      <c r="M218" s="15">
        <f t="shared" si="13"/>
        <v>19249.11</v>
      </c>
      <c r="N218" s="12"/>
    </row>
    <row r="219" spans="1:14" x14ac:dyDescent="0.2">
      <c r="A219" s="7"/>
      <c r="B219" s="13">
        <v>1500522</v>
      </c>
      <c r="C219" s="14" t="s">
        <v>133</v>
      </c>
      <c r="D219" s="14" t="s">
        <v>134</v>
      </c>
      <c r="E219" s="13">
        <v>1544</v>
      </c>
      <c r="F219" s="12" t="s">
        <v>135</v>
      </c>
      <c r="G219" s="12" t="s">
        <v>65</v>
      </c>
      <c r="H219" s="15">
        <v>2808.21</v>
      </c>
      <c r="I219" s="12"/>
      <c r="J219" s="12"/>
      <c r="K219" s="29"/>
      <c r="L219" s="30"/>
      <c r="M219" s="15">
        <f t="shared" si="13"/>
        <v>2808.21</v>
      </c>
      <c r="N219" s="12"/>
    </row>
    <row r="220" spans="1:14" x14ac:dyDescent="0.2">
      <c r="A220" s="7"/>
      <c r="B220" s="13">
        <v>1500522</v>
      </c>
      <c r="C220" s="14" t="s">
        <v>133</v>
      </c>
      <c r="D220" s="14" t="s">
        <v>134</v>
      </c>
      <c r="E220" s="13">
        <v>1591</v>
      </c>
      <c r="F220" s="12" t="s">
        <v>135</v>
      </c>
      <c r="G220" s="12" t="s">
        <v>111</v>
      </c>
      <c r="H220" s="15">
        <v>6518.67</v>
      </c>
      <c r="I220" s="12"/>
      <c r="J220" s="12"/>
      <c r="K220" s="12"/>
      <c r="L220" s="12"/>
      <c r="M220" s="15">
        <f t="shared" si="13"/>
        <v>6518.67</v>
      </c>
      <c r="N220" s="12"/>
    </row>
    <row r="221" spans="1:14" ht="45" x14ac:dyDescent="0.2">
      <c r="A221" s="7">
        <v>43</v>
      </c>
      <c r="B221" s="13">
        <v>1500522</v>
      </c>
      <c r="C221" s="14" t="s">
        <v>133</v>
      </c>
      <c r="D221" s="14" t="s">
        <v>134</v>
      </c>
      <c r="E221" s="13">
        <v>3981</v>
      </c>
      <c r="F221" s="12" t="s">
        <v>135</v>
      </c>
      <c r="G221" s="12" t="s">
        <v>66</v>
      </c>
      <c r="H221" s="15">
        <v>13103.5</v>
      </c>
      <c r="I221" s="12"/>
      <c r="J221" s="12"/>
      <c r="K221" s="29"/>
      <c r="L221" s="30">
        <v>3000</v>
      </c>
      <c r="M221" s="15">
        <f t="shared" si="13"/>
        <v>10103.5</v>
      </c>
      <c r="N221" s="35" t="s">
        <v>1865</v>
      </c>
    </row>
    <row r="222" spans="1:14" ht="15" x14ac:dyDescent="0.25">
      <c r="A222" s="7"/>
      <c r="B222" s="23" t="s">
        <v>138</v>
      </c>
      <c r="C222" s="23"/>
      <c r="D222" s="23"/>
      <c r="E222" s="23"/>
      <c r="F222" s="24"/>
      <c r="G222" s="25" t="s">
        <v>18</v>
      </c>
      <c r="H222" s="27">
        <v>888348.37</v>
      </c>
      <c r="I222" s="27">
        <f t="shared" ref="I222:L222" si="14">SUM(I191:I221)</f>
        <v>0</v>
      </c>
      <c r="J222" s="27">
        <f t="shared" si="14"/>
        <v>0</v>
      </c>
      <c r="K222" s="27">
        <f t="shared" si="14"/>
        <v>0</v>
      </c>
      <c r="L222" s="27">
        <f t="shared" si="14"/>
        <v>3700</v>
      </c>
      <c r="M222" s="27">
        <f>SUM(M191:M221)</f>
        <v>884648.37</v>
      </c>
      <c r="N222" s="12"/>
    </row>
    <row r="223" spans="1:14" ht="15" x14ac:dyDescent="0.25">
      <c r="A223" s="7"/>
      <c r="B223" s="23" t="s">
        <v>139</v>
      </c>
      <c r="C223" s="21"/>
      <c r="D223" s="21"/>
      <c r="E223" s="32"/>
      <c r="F223" s="21"/>
      <c r="G223" s="33"/>
      <c r="H223" s="21"/>
      <c r="I223" s="21"/>
      <c r="J223" s="21"/>
      <c r="K223" s="21"/>
      <c r="L223" s="21"/>
      <c r="M223" s="21"/>
      <c r="N223" s="12"/>
    </row>
    <row r="224" spans="1:14" x14ac:dyDescent="0.2">
      <c r="A224" s="7"/>
      <c r="B224" s="13">
        <v>1100122</v>
      </c>
      <c r="C224" s="14" t="s">
        <v>140</v>
      </c>
      <c r="D224" s="14" t="s">
        <v>141</v>
      </c>
      <c r="E224" s="13">
        <v>2111</v>
      </c>
      <c r="F224" s="12" t="s">
        <v>142</v>
      </c>
      <c r="G224" s="12" t="s">
        <v>37</v>
      </c>
      <c r="H224" s="15">
        <v>10350</v>
      </c>
      <c r="I224" s="12"/>
      <c r="J224" s="12"/>
      <c r="K224" s="12"/>
      <c r="L224" s="12"/>
      <c r="M224" s="15">
        <f t="shared" ref="M224:M254" si="15">H224+I224-J224+K224-L224</f>
        <v>10350</v>
      </c>
      <c r="N224" s="12"/>
    </row>
    <row r="225" spans="1:14" ht="75" x14ac:dyDescent="0.2">
      <c r="A225" s="7">
        <v>1</v>
      </c>
      <c r="B225" s="13">
        <v>1100122</v>
      </c>
      <c r="C225" s="14" t="s">
        <v>140</v>
      </c>
      <c r="D225" s="14" t="s">
        <v>141</v>
      </c>
      <c r="E225" s="13">
        <v>2112</v>
      </c>
      <c r="F225" s="12" t="s">
        <v>142</v>
      </c>
      <c r="G225" s="12" t="s">
        <v>38</v>
      </c>
      <c r="H225" s="15">
        <v>5000</v>
      </c>
      <c r="I225" s="12"/>
      <c r="J225" s="12"/>
      <c r="K225" s="29">
        <v>10000</v>
      </c>
      <c r="L225" s="46"/>
      <c r="M225" s="15">
        <f t="shared" si="15"/>
        <v>15000</v>
      </c>
      <c r="N225" s="35" t="s">
        <v>1786</v>
      </c>
    </row>
    <row r="226" spans="1:14" ht="15" x14ac:dyDescent="0.2">
      <c r="A226" s="7"/>
      <c r="B226" s="13">
        <v>1100122</v>
      </c>
      <c r="C226" s="14" t="s">
        <v>140</v>
      </c>
      <c r="D226" s="14" t="s">
        <v>141</v>
      </c>
      <c r="E226" s="13">
        <v>2141</v>
      </c>
      <c r="F226" s="12" t="s">
        <v>142</v>
      </c>
      <c r="G226" s="12" t="s">
        <v>39</v>
      </c>
      <c r="H226" s="15">
        <v>5875</v>
      </c>
      <c r="I226" s="12"/>
      <c r="J226" s="12"/>
      <c r="K226" s="46"/>
      <c r="L226" s="30"/>
      <c r="M226" s="15">
        <f t="shared" si="15"/>
        <v>5875</v>
      </c>
      <c r="N226" s="31"/>
    </row>
    <row r="227" spans="1:14" x14ac:dyDescent="0.2">
      <c r="A227" s="7"/>
      <c r="B227" s="13">
        <v>1100122</v>
      </c>
      <c r="C227" s="14" t="s">
        <v>140</v>
      </c>
      <c r="D227" s="14" t="s">
        <v>141</v>
      </c>
      <c r="E227" s="13">
        <v>2161</v>
      </c>
      <c r="F227" s="12" t="s">
        <v>142</v>
      </c>
      <c r="G227" s="12" t="s">
        <v>40</v>
      </c>
      <c r="H227" s="15">
        <v>11902.5</v>
      </c>
      <c r="I227" s="12"/>
      <c r="J227" s="12"/>
      <c r="K227" s="46"/>
      <c r="L227" s="46"/>
      <c r="M227" s="15">
        <f t="shared" si="15"/>
        <v>11902.5</v>
      </c>
      <c r="N227" s="12"/>
    </row>
    <row r="228" spans="1:14" x14ac:dyDescent="0.2">
      <c r="A228" s="7"/>
      <c r="B228" s="13">
        <v>1100122</v>
      </c>
      <c r="C228" s="14" t="s">
        <v>140</v>
      </c>
      <c r="D228" s="14" t="s">
        <v>141</v>
      </c>
      <c r="E228" s="13">
        <v>2212</v>
      </c>
      <c r="F228" s="12" t="s">
        <v>142</v>
      </c>
      <c r="G228" s="12" t="s">
        <v>41</v>
      </c>
      <c r="H228" s="15">
        <v>5175</v>
      </c>
      <c r="I228" s="12"/>
      <c r="J228" s="12"/>
      <c r="K228" s="46"/>
      <c r="L228" s="46"/>
      <c r="M228" s="15">
        <f t="shared" si="15"/>
        <v>5175</v>
      </c>
      <c r="N228" s="12"/>
    </row>
    <row r="229" spans="1:14" x14ac:dyDescent="0.2">
      <c r="A229" s="7"/>
      <c r="B229" s="13">
        <v>1100122</v>
      </c>
      <c r="C229" s="14" t="s">
        <v>140</v>
      </c>
      <c r="D229" s="14" t="s">
        <v>141</v>
      </c>
      <c r="E229" s="13">
        <v>2231</v>
      </c>
      <c r="F229" s="12" t="s">
        <v>142</v>
      </c>
      <c r="G229" s="12" t="s">
        <v>42</v>
      </c>
      <c r="H229" s="15">
        <v>1552.5</v>
      </c>
      <c r="I229" s="12"/>
      <c r="J229" s="12"/>
      <c r="K229" s="46"/>
      <c r="L229" s="46"/>
      <c r="M229" s="15">
        <f t="shared" si="15"/>
        <v>1552.5</v>
      </c>
      <c r="N229" s="12"/>
    </row>
    <row r="230" spans="1:14" x14ac:dyDescent="0.2">
      <c r="A230" s="7"/>
      <c r="B230" s="13">
        <v>1100122</v>
      </c>
      <c r="C230" s="14" t="s">
        <v>140</v>
      </c>
      <c r="D230" s="14" t="s">
        <v>141</v>
      </c>
      <c r="E230" s="13">
        <v>2411</v>
      </c>
      <c r="F230" s="12" t="s">
        <v>142</v>
      </c>
      <c r="G230" s="12" t="s">
        <v>75</v>
      </c>
      <c r="H230" s="15">
        <v>3105</v>
      </c>
      <c r="I230" s="12"/>
      <c r="J230" s="12"/>
      <c r="K230" s="46"/>
      <c r="L230" s="46"/>
      <c r="M230" s="15">
        <f t="shared" si="15"/>
        <v>3105</v>
      </c>
      <c r="N230" s="12"/>
    </row>
    <row r="231" spans="1:14" ht="15" x14ac:dyDescent="0.2">
      <c r="A231" s="7"/>
      <c r="B231" s="13">
        <v>1100122</v>
      </c>
      <c r="C231" s="14" t="s">
        <v>140</v>
      </c>
      <c r="D231" s="14" t="s">
        <v>141</v>
      </c>
      <c r="E231" s="13">
        <v>2461</v>
      </c>
      <c r="F231" s="12" t="s">
        <v>142</v>
      </c>
      <c r="G231" s="12" t="s">
        <v>43</v>
      </c>
      <c r="H231" s="15">
        <v>10175</v>
      </c>
      <c r="I231" s="12"/>
      <c r="J231" s="12"/>
      <c r="K231" s="29"/>
      <c r="L231" s="46"/>
      <c r="M231" s="15">
        <f t="shared" si="15"/>
        <v>10175</v>
      </c>
      <c r="N231" s="31"/>
    </row>
    <row r="232" spans="1:14" x14ac:dyDescent="0.2">
      <c r="A232" s="7"/>
      <c r="B232" s="13">
        <v>1100122</v>
      </c>
      <c r="C232" s="14" t="s">
        <v>140</v>
      </c>
      <c r="D232" s="14" t="s">
        <v>141</v>
      </c>
      <c r="E232" s="13">
        <v>2471</v>
      </c>
      <c r="F232" s="12" t="s">
        <v>142</v>
      </c>
      <c r="G232" s="12" t="s">
        <v>78</v>
      </c>
      <c r="H232" s="15">
        <v>7420</v>
      </c>
      <c r="I232" s="12"/>
      <c r="J232" s="12"/>
      <c r="K232" s="46"/>
      <c r="L232" s="46"/>
      <c r="M232" s="15">
        <f t="shared" si="15"/>
        <v>7420</v>
      </c>
      <c r="N232" s="12"/>
    </row>
    <row r="233" spans="1:14" x14ac:dyDescent="0.2">
      <c r="A233" s="7"/>
      <c r="B233" s="13">
        <v>1100122</v>
      </c>
      <c r="C233" s="14" t="s">
        <v>140</v>
      </c>
      <c r="D233" s="14" t="s">
        <v>141</v>
      </c>
      <c r="E233" s="13">
        <v>2491</v>
      </c>
      <c r="F233" s="12" t="s">
        <v>142</v>
      </c>
      <c r="G233" s="12" t="s">
        <v>80</v>
      </c>
      <c r="H233" s="15">
        <v>5175</v>
      </c>
      <c r="I233" s="12"/>
      <c r="J233" s="12"/>
      <c r="K233" s="46"/>
      <c r="L233" s="46"/>
      <c r="M233" s="15">
        <f t="shared" si="15"/>
        <v>5175</v>
      </c>
      <c r="N233" s="12"/>
    </row>
    <row r="234" spans="1:14" x14ac:dyDescent="0.2">
      <c r="A234" s="7"/>
      <c r="B234" s="13">
        <v>1100122</v>
      </c>
      <c r="C234" s="14" t="s">
        <v>140</v>
      </c>
      <c r="D234" s="14" t="s">
        <v>141</v>
      </c>
      <c r="E234" s="13">
        <v>2511</v>
      </c>
      <c r="F234" s="12" t="s">
        <v>142</v>
      </c>
      <c r="G234" s="12" t="s">
        <v>143</v>
      </c>
      <c r="H234" s="15">
        <v>2588</v>
      </c>
      <c r="I234" s="12"/>
      <c r="J234" s="12"/>
      <c r="K234" s="46"/>
      <c r="L234" s="46"/>
      <c r="M234" s="15">
        <f t="shared" si="15"/>
        <v>2588</v>
      </c>
      <c r="N234" s="12"/>
    </row>
    <row r="235" spans="1:14" x14ac:dyDescent="0.2">
      <c r="A235" s="7"/>
      <c r="B235" s="13">
        <v>1100122</v>
      </c>
      <c r="C235" s="14" t="s">
        <v>140</v>
      </c>
      <c r="D235" s="14" t="s">
        <v>141</v>
      </c>
      <c r="E235" s="13">
        <v>2561</v>
      </c>
      <c r="F235" s="12" t="s">
        <v>142</v>
      </c>
      <c r="G235" s="12" t="s">
        <v>81</v>
      </c>
      <c r="H235" s="15">
        <v>2070</v>
      </c>
      <c r="I235" s="12"/>
      <c r="J235" s="12"/>
      <c r="K235" s="46"/>
      <c r="L235" s="46"/>
      <c r="M235" s="15">
        <f t="shared" si="15"/>
        <v>2070</v>
      </c>
      <c r="N235" s="12"/>
    </row>
    <row r="236" spans="1:14" x14ac:dyDescent="0.2">
      <c r="A236" s="7"/>
      <c r="B236" s="13">
        <v>1100122</v>
      </c>
      <c r="C236" s="14" t="s">
        <v>140</v>
      </c>
      <c r="D236" s="14" t="s">
        <v>141</v>
      </c>
      <c r="E236" s="13">
        <v>2722</v>
      </c>
      <c r="F236" s="12" t="s">
        <v>142</v>
      </c>
      <c r="G236" s="12" t="s">
        <v>82</v>
      </c>
      <c r="H236" s="15">
        <v>7245</v>
      </c>
      <c r="I236" s="12"/>
      <c r="J236" s="12"/>
      <c r="K236" s="46"/>
      <c r="L236" s="46"/>
      <c r="M236" s="15">
        <f t="shared" si="15"/>
        <v>7245</v>
      </c>
      <c r="N236" s="12"/>
    </row>
    <row r="237" spans="1:14" x14ac:dyDescent="0.2">
      <c r="A237" s="7"/>
      <c r="B237" s="13">
        <v>1100122</v>
      </c>
      <c r="C237" s="14" t="s">
        <v>140</v>
      </c>
      <c r="D237" s="14" t="s">
        <v>141</v>
      </c>
      <c r="E237" s="13">
        <v>2941</v>
      </c>
      <c r="F237" s="12" t="s">
        <v>142</v>
      </c>
      <c r="G237" s="12" t="s">
        <v>45</v>
      </c>
      <c r="H237" s="15">
        <v>5000</v>
      </c>
      <c r="I237" s="12"/>
      <c r="J237" s="12"/>
      <c r="K237" s="46"/>
      <c r="L237" s="46"/>
      <c r="M237" s="15">
        <f t="shared" si="15"/>
        <v>5000</v>
      </c>
      <c r="N237" s="12"/>
    </row>
    <row r="238" spans="1:14" ht="15" x14ac:dyDescent="0.2">
      <c r="A238" s="7"/>
      <c r="B238" s="13">
        <v>1100122</v>
      </c>
      <c r="C238" s="14" t="s">
        <v>140</v>
      </c>
      <c r="D238" s="14" t="s">
        <v>141</v>
      </c>
      <c r="E238" s="13">
        <v>3361</v>
      </c>
      <c r="F238" s="12" t="s">
        <v>142</v>
      </c>
      <c r="G238" s="12" t="s">
        <v>47</v>
      </c>
      <c r="H238" s="15">
        <v>15000</v>
      </c>
      <c r="I238" s="12"/>
      <c r="J238" s="12"/>
      <c r="K238" s="46"/>
      <c r="L238" s="30"/>
      <c r="M238" s="15">
        <f t="shared" si="15"/>
        <v>15000</v>
      </c>
      <c r="N238" s="31"/>
    </row>
    <row r="239" spans="1:14" x14ac:dyDescent="0.2">
      <c r="A239" s="7"/>
      <c r="B239" s="13">
        <v>1100122</v>
      </c>
      <c r="C239" s="14" t="s">
        <v>140</v>
      </c>
      <c r="D239" s="14" t="s">
        <v>141</v>
      </c>
      <c r="E239" s="13">
        <v>3511</v>
      </c>
      <c r="F239" s="12" t="s">
        <v>142</v>
      </c>
      <c r="G239" s="12" t="s">
        <v>91</v>
      </c>
      <c r="H239" s="15">
        <v>15525</v>
      </c>
      <c r="I239" s="12"/>
      <c r="J239" s="12"/>
      <c r="K239" s="46"/>
      <c r="L239" s="46"/>
      <c r="M239" s="15">
        <f t="shared" si="15"/>
        <v>15525</v>
      </c>
      <c r="N239" s="12"/>
    </row>
    <row r="240" spans="1:14" ht="75" x14ac:dyDescent="0.2">
      <c r="A240" s="7">
        <v>1</v>
      </c>
      <c r="B240" s="13">
        <v>1100122</v>
      </c>
      <c r="C240" s="14" t="s">
        <v>140</v>
      </c>
      <c r="D240" s="14" t="s">
        <v>141</v>
      </c>
      <c r="E240" s="13">
        <v>3571</v>
      </c>
      <c r="F240" s="12" t="s">
        <v>142</v>
      </c>
      <c r="G240" s="12" t="s">
        <v>92</v>
      </c>
      <c r="H240" s="15">
        <v>15525</v>
      </c>
      <c r="I240" s="12"/>
      <c r="J240" s="12"/>
      <c r="K240" s="46"/>
      <c r="L240" s="30">
        <v>10000</v>
      </c>
      <c r="M240" s="15">
        <f t="shared" si="15"/>
        <v>5525</v>
      </c>
      <c r="N240" s="35" t="s">
        <v>1786</v>
      </c>
    </row>
    <row r="241" spans="1:14" x14ac:dyDescent="0.2">
      <c r="A241" s="7"/>
      <c r="B241" s="13">
        <v>1100122</v>
      </c>
      <c r="C241" s="14" t="s">
        <v>140</v>
      </c>
      <c r="D241" s="14" t="s">
        <v>141</v>
      </c>
      <c r="E241" s="13">
        <v>3591</v>
      </c>
      <c r="F241" s="12" t="s">
        <v>142</v>
      </c>
      <c r="G241" s="12" t="s">
        <v>93</v>
      </c>
      <c r="H241" s="15">
        <v>10350</v>
      </c>
      <c r="I241" s="12"/>
      <c r="J241" s="12"/>
      <c r="K241" s="46"/>
      <c r="L241" s="46"/>
      <c r="M241" s="15">
        <f t="shared" si="15"/>
        <v>10350</v>
      </c>
      <c r="N241" s="12"/>
    </row>
    <row r="242" spans="1:14" x14ac:dyDescent="0.2">
      <c r="A242" s="7"/>
      <c r="B242" s="13">
        <v>1100122</v>
      </c>
      <c r="C242" s="14" t="s">
        <v>140</v>
      </c>
      <c r="D242" s="14" t="s">
        <v>141</v>
      </c>
      <c r="E242" s="13">
        <v>3612</v>
      </c>
      <c r="F242" s="12" t="s">
        <v>142</v>
      </c>
      <c r="G242" s="12" t="s">
        <v>125</v>
      </c>
      <c r="H242" s="15">
        <v>2588</v>
      </c>
      <c r="I242" s="12"/>
      <c r="J242" s="12"/>
      <c r="K242" s="46"/>
      <c r="L242" s="46"/>
      <c r="M242" s="15">
        <f t="shared" si="15"/>
        <v>2588</v>
      </c>
      <c r="N242" s="12"/>
    </row>
    <row r="243" spans="1:14" ht="15" x14ac:dyDescent="0.2">
      <c r="A243" s="7"/>
      <c r="B243" s="13">
        <v>1100122</v>
      </c>
      <c r="C243" s="14" t="s">
        <v>140</v>
      </c>
      <c r="D243" s="14" t="s">
        <v>141</v>
      </c>
      <c r="E243" s="13">
        <v>5151</v>
      </c>
      <c r="F243" s="34" t="s">
        <v>142</v>
      </c>
      <c r="G243" s="12" t="s">
        <v>128</v>
      </c>
      <c r="H243" s="15">
        <v>20000</v>
      </c>
      <c r="I243" s="12"/>
      <c r="J243" s="12"/>
      <c r="K243" s="29"/>
      <c r="L243" s="12"/>
      <c r="M243" s="15">
        <f t="shared" si="15"/>
        <v>20000</v>
      </c>
      <c r="N243" s="31"/>
    </row>
    <row r="244" spans="1:14" x14ac:dyDescent="0.2">
      <c r="A244" s="7"/>
      <c r="B244" s="13">
        <v>1500522</v>
      </c>
      <c r="C244" s="14" t="s">
        <v>140</v>
      </c>
      <c r="D244" s="14" t="s">
        <v>141</v>
      </c>
      <c r="E244" s="13">
        <v>1131</v>
      </c>
      <c r="F244" s="12" t="s">
        <v>142</v>
      </c>
      <c r="G244" s="14" t="s">
        <v>55</v>
      </c>
      <c r="H244" s="15">
        <v>751712.94</v>
      </c>
      <c r="I244" s="12"/>
      <c r="J244" s="12"/>
      <c r="K244" s="29"/>
      <c r="L244" s="30"/>
      <c r="M244" s="15">
        <f t="shared" si="15"/>
        <v>751712.94</v>
      </c>
      <c r="N244" s="12"/>
    </row>
    <row r="245" spans="1:14" ht="45" x14ac:dyDescent="0.2">
      <c r="A245" s="7" t="s">
        <v>1881</v>
      </c>
      <c r="B245" s="13">
        <v>1500522</v>
      </c>
      <c r="C245" s="14" t="s">
        <v>140</v>
      </c>
      <c r="D245" s="14" t="s">
        <v>141</v>
      </c>
      <c r="E245" s="13">
        <v>1321</v>
      </c>
      <c r="F245" s="12" t="s">
        <v>142</v>
      </c>
      <c r="G245" s="12" t="s">
        <v>56</v>
      </c>
      <c r="H245" s="15">
        <v>20995.21</v>
      </c>
      <c r="I245" s="12"/>
      <c r="J245" s="12"/>
      <c r="K245" s="29">
        <v>700</v>
      </c>
      <c r="L245" s="30"/>
      <c r="M245" s="15">
        <f t="shared" si="15"/>
        <v>21695.21</v>
      </c>
      <c r="N245" s="35" t="s">
        <v>1886</v>
      </c>
    </row>
    <row r="246" spans="1:14" ht="45" x14ac:dyDescent="0.2">
      <c r="A246" s="7" t="s">
        <v>1885</v>
      </c>
      <c r="B246" s="13">
        <v>1500522</v>
      </c>
      <c r="C246" s="14" t="s">
        <v>140</v>
      </c>
      <c r="D246" s="14" t="s">
        <v>141</v>
      </c>
      <c r="E246" s="13">
        <v>1323</v>
      </c>
      <c r="F246" s="12" t="s">
        <v>142</v>
      </c>
      <c r="G246" s="12" t="s">
        <v>57</v>
      </c>
      <c r="H246" s="15">
        <v>75261.97</v>
      </c>
      <c r="I246" s="12"/>
      <c r="J246" s="12"/>
      <c r="K246" s="29">
        <v>3200</v>
      </c>
      <c r="L246" s="30"/>
      <c r="M246" s="15">
        <f t="shared" si="15"/>
        <v>78461.97</v>
      </c>
      <c r="N246" s="35" t="s">
        <v>1886</v>
      </c>
    </row>
    <row r="247" spans="1:14" x14ac:dyDescent="0.2">
      <c r="A247" s="7"/>
      <c r="B247" s="13">
        <v>1500522</v>
      </c>
      <c r="C247" s="14" t="s">
        <v>140</v>
      </c>
      <c r="D247" s="14" t="s">
        <v>141</v>
      </c>
      <c r="E247" s="13">
        <v>1413</v>
      </c>
      <c r="F247" s="12" t="s">
        <v>142</v>
      </c>
      <c r="G247" s="12" t="s">
        <v>58</v>
      </c>
      <c r="H247" s="15">
        <v>177665.35</v>
      </c>
      <c r="I247" s="12"/>
      <c r="J247" s="12"/>
      <c r="K247" s="12"/>
      <c r="L247" s="12"/>
      <c r="M247" s="15">
        <f t="shared" si="15"/>
        <v>177665.35</v>
      </c>
      <c r="N247" s="12"/>
    </row>
    <row r="248" spans="1:14" x14ac:dyDescent="0.2">
      <c r="A248" s="7"/>
      <c r="B248" s="13">
        <v>1500522</v>
      </c>
      <c r="C248" s="14" t="s">
        <v>140</v>
      </c>
      <c r="D248" s="14" t="s">
        <v>141</v>
      </c>
      <c r="E248" s="13">
        <v>1421</v>
      </c>
      <c r="F248" s="12" t="s">
        <v>142</v>
      </c>
      <c r="G248" s="12" t="s">
        <v>59</v>
      </c>
      <c r="H248" s="15">
        <v>42897.52</v>
      </c>
      <c r="I248" s="12"/>
      <c r="J248" s="12"/>
      <c r="K248" s="12"/>
      <c r="L248" s="12"/>
      <c r="M248" s="15">
        <f t="shared" si="15"/>
        <v>42897.52</v>
      </c>
      <c r="N248" s="12"/>
    </row>
    <row r="249" spans="1:14" x14ac:dyDescent="0.2">
      <c r="A249" s="7"/>
      <c r="B249" s="13">
        <v>1500522</v>
      </c>
      <c r="C249" s="14" t="s">
        <v>140</v>
      </c>
      <c r="D249" s="14" t="s">
        <v>141</v>
      </c>
      <c r="E249" s="13">
        <v>1431</v>
      </c>
      <c r="F249" s="12" t="s">
        <v>142</v>
      </c>
      <c r="G249" s="12" t="s">
        <v>60</v>
      </c>
      <c r="H249" s="15">
        <v>50034.15</v>
      </c>
      <c r="I249" s="12"/>
      <c r="J249" s="12"/>
      <c r="K249" s="12"/>
      <c r="L249" s="12"/>
      <c r="M249" s="15">
        <f t="shared" si="15"/>
        <v>50034.15</v>
      </c>
      <c r="N249" s="12"/>
    </row>
    <row r="250" spans="1:14" x14ac:dyDescent="0.2">
      <c r="A250" s="7"/>
      <c r="B250" s="13">
        <v>1500522</v>
      </c>
      <c r="C250" s="14" t="s">
        <v>140</v>
      </c>
      <c r="D250" s="14" t="s">
        <v>141</v>
      </c>
      <c r="E250" s="13">
        <v>1542</v>
      </c>
      <c r="F250" s="12" t="s">
        <v>142</v>
      </c>
      <c r="G250" s="12" t="s">
        <v>63</v>
      </c>
      <c r="H250" s="15">
        <v>52352.84</v>
      </c>
      <c r="I250" s="12"/>
      <c r="J250" s="12"/>
      <c r="K250" s="29"/>
      <c r="L250" s="12"/>
      <c r="M250" s="15">
        <f t="shared" si="15"/>
        <v>52352.84</v>
      </c>
      <c r="N250" s="12"/>
    </row>
    <row r="251" spans="1:14" x14ac:dyDescent="0.2">
      <c r="A251" s="7"/>
      <c r="B251" s="13">
        <v>1500522</v>
      </c>
      <c r="C251" s="14" t="s">
        <v>140</v>
      </c>
      <c r="D251" s="14" t="s">
        <v>141</v>
      </c>
      <c r="E251" s="13">
        <v>1543</v>
      </c>
      <c r="F251" s="12" t="s">
        <v>142</v>
      </c>
      <c r="G251" s="12" t="s">
        <v>64</v>
      </c>
      <c r="H251" s="15">
        <v>36102.879999999997</v>
      </c>
      <c r="I251" s="12"/>
      <c r="J251" s="12"/>
      <c r="K251" s="29"/>
      <c r="L251" s="12"/>
      <c r="M251" s="15">
        <f t="shared" si="15"/>
        <v>36102.879999999997</v>
      </c>
      <c r="N251" s="12"/>
    </row>
    <row r="252" spans="1:14" ht="45" x14ac:dyDescent="0.2">
      <c r="A252" s="7" t="s">
        <v>1884</v>
      </c>
      <c r="B252" s="13">
        <v>1500522</v>
      </c>
      <c r="C252" s="14" t="s">
        <v>140</v>
      </c>
      <c r="D252" s="14" t="s">
        <v>141</v>
      </c>
      <c r="E252" s="13">
        <v>1544</v>
      </c>
      <c r="F252" s="12" t="s">
        <v>142</v>
      </c>
      <c r="G252" s="12" t="s">
        <v>65</v>
      </c>
      <c r="H252" s="15">
        <v>7065.06</v>
      </c>
      <c r="I252" s="12"/>
      <c r="J252" s="12"/>
      <c r="K252" s="29">
        <v>2300</v>
      </c>
      <c r="L252" s="30"/>
      <c r="M252" s="15">
        <f t="shared" si="15"/>
        <v>9365.0600000000013</v>
      </c>
      <c r="N252" s="35" t="s">
        <v>1886</v>
      </c>
    </row>
    <row r="253" spans="1:14" x14ac:dyDescent="0.2">
      <c r="A253" s="7"/>
      <c r="B253" s="13">
        <v>1500522</v>
      </c>
      <c r="C253" s="14" t="s">
        <v>140</v>
      </c>
      <c r="D253" s="14" t="s">
        <v>141</v>
      </c>
      <c r="E253" s="13">
        <v>1591</v>
      </c>
      <c r="F253" s="12" t="s">
        <v>142</v>
      </c>
      <c r="G253" s="12" t="s">
        <v>111</v>
      </c>
      <c r="H253" s="15">
        <v>6518.67</v>
      </c>
      <c r="I253" s="12"/>
      <c r="J253" s="12"/>
      <c r="K253" s="12"/>
      <c r="L253" s="12"/>
      <c r="M253" s="15">
        <f t="shared" si="15"/>
        <v>6518.67</v>
      </c>
      <c r="N253" s="12"/>
    </row>
    <row r="254" spans="1:14" ht="45" x14ac:dyDescent="0.2">
      <c r="A254" s="7">
        <v>43</v>
      </c>
      <c r="B254" s="13">
        <v>1500522</v>
      </c>
      <c r="C254" s="14" t="s">
        <v>140</v>
      </c>
      <c r="D254" s="14" t="s">
        <v>141</v>
      </c>
      <c r="E254" s="13">
        <v>3981</v>
      </c>
      <c r="F254" s="12" t="s">
        <v>142</v>
      </c>
      <c r="G254" s="12" t="s">
        <v>66</v>
      </c>
      <c r="H254" s="15">
        <v>20505.7</v>
      </c>
      <c r="I254" s="12"/>
      <c r="J254" s="12"/>
      <c r="K254" s="29">
        <v>3000</v>
      </c>
      <c r="L254" s="30"/>
      <c r="M254" s="15">
        <f t="shared" si="15"/>
        <v>23505.7</v>
      </c>
      <c r="N254" s="35" t="s">
        <v>1865</v>
      </c>
    </row>
    <row r="255" spans="1:14" ht="15" x14ac:dyDescent="0.25">
      <c r="A255" s="7"/>
      <c r="B255" s="23" t="s">
        <v>144</v>
      </c>
      <c r="C255" s="23"/>
      <c r="D255" s="23"/>
      <c r="E255" s="23"/>
      <c r="F255" s="24"/>
      <c r="G255" s="25" t="s">
        <v>18</v>
      </c>
      <c r="H255" s="27">
        <v>1402733.2899999998</v>
      </c>
      <c r="I255" s="27">
        <f t="shared" ref="I255:L255" si="16">SUM(I224:I254)</f>
        <v>0</v>
      </c>
      <c r="J255" s="27">
        <f t="shared" si="16"/>
        <v>0</v>
      </c>
      <c r="K255" s="27">
        <f t="shared" si="16"/>
        <v>19200</v>
      </c>
      <c r="L255" s="27">
        <f t="shared" si="16"/>
        <v>10000</v>
      </c>
      <c r="M255" s="27">
        <f>SUM(M224:M254)</f>
        <v>1411933.2899999998</v>
      </c>
      <c r="N255" s="12"/>
    </row>
    <row r="256" spans="1:14" ht="15" x14ac:dyDescent="0.25">
      <c r="A256" s="7"/>
      <c r="B256" s="23" t="s">
        <v>145</v>
      </c>
      <c r="C256" s="21"/>
      <c r="D256" s="21"/>
      <c r="E256" s="32"/>
      <c r="F256" s="21"/>
      <c r="G256" s="33"/>
      <c r="H256" s="21"/>
      <c r="I256" s="21"/>
      <c r="J256" s="21"/>
      <c r="K256" s="21"/>
      <c r="L256" s="21"/>
      <c r="M256" s="21"/>
      <c r="N256" s="12"/>
    </row>
    <row r="257" spans="1:14" x14ac:dyDescent="0.2">
      <c r="A257" s="7"/>
      <c r="B257" s="13">
        <v>1100122</v>
      </c>
      <c r="C257" s="14" t="s">
        <v>146</v>
      </c>
      <c r="D257" s="14" t="s">
        <v>147</v>
      </c>
      <c r="E257" s="13">
        <v>2111</v>
      </c>
      <c r="F257" s="12" t="s">
        <v>148</v>
      </c>
      <c r="G257" s="12" t="s">
        <v>37</v>
      </c>
      <c r="H257" s="15">
        <v>3712</v>
      </c>
      <c r="I257" s="12"/>
      <c r="J257" s="12"/>
      <c r="K257" s="12"/>
      <c r="L257" s="12"/>
      <c r="M257" s="15">
        <f t="shared" ref="M257:M278" si="17">H257+I257-J257+K257-L257</f>
        <v>3712</v>
      </c>
      <c r="N257" s="12"/>
    </row>
    <row r="258" spans="1:14" x14ac:dyDescent="0.2">
      <c r="A258" s="7"/>
      <c r="B258" s="13">
        <v>1100122</v>
      </c>
      <c r="C258" s="14" t="s">
        <v>146</v>
      </c>
      <c r="D258" s="14" t="s">
        <v>147</v>
      </c>
      <c r="E258" s="13">
        <v>2112</v>
      </c>
      <c r="F258" s="12" t="s">
        <v>148</v>
      </c>
      <c r="G258" s="12" t="s">
        <v>38</v>
      </c>
      <c r="H258" s="15">
        <v>5692.5</v>
      </c>
      <c r="I258" s="12"/>
      <c r="J258" s="12"/>
      <c r="K258" s="12"/>
      <c r="L258" s="12"/>
      <c r="M258" s="15">
        <f t="shared" si="17"/>
        <v>5692.5</v>
      </c>
      <c r="N258" s="12"/>
    </row>
    <row r="259" spans="1:14" x14ac:dyDescent="0.2">
      <c r="A259" s="7"/>
      <c r="B259" s="13">
        <v>1100122</v>
      </c>
      <c r="C259" s="14" t="s">
        <v>146</v>
      </c>
      <c r="D259" s="14" t="s">
        <v>147</v>
      </c>
      <c r="E259" s="13">
        <v>2141</v>
      </c>
      <c r="F259" s="12" t="s">
        <v>148</v>
      </c>
      <c r="G259" s="12" t="s">
        <v>39</v>
      </c>
      <c r="H259" s="15">
        <v>2587.5</v>
      </c>
      <c r="I259" s="12"/>
      <c r="J259" s="12"/>
      <c r="K259" s="12"/>
      <c r="L259" s="12"/>
      <c r="M259" s="15">
        <f t="shared" si="17"/>
        <v>2587.5</v>
      </c>
      <c r="N259" s="12"/>
    </row>
    <row r="260" spans="1:14" x14ac:dyDescent="0.2">
      <c r="A260" s="7"/>
      <c r="B260" s="13">
        <v>1100122</v>
      </c>
      <c r="C260" s="14" t="s">
        <v>146</v>
      </c>
      <c r="D260" s="14" t="s">
        <v>147</v>
      </c>
      <c r="E260" s="13">
        <v>2161</v>
      </c>
      <c r="F260" s="12" t="s">
        <v>148</v>
      </c>
      <c r="G260" s="12" t="s">
        <v>40</v>
      </c>
      <c r="H260" s="15">
        <v>2691</v>
      </c>
      <c r="I260" s="12"/>
      <c r="J260" s="12"/>
      <c r="K260" s="12"/>
      <c r="L260" s="12"/>
      <c r="M260" s="15">
        <f t="shared" si="17"/>
        <v>2691</v>
      </c>
      <c r="N260" s="12"/>
    </row>
    <row r="261" spans="1:14" x14ac:dyDescent="0.2">
      <c r="A261" s="7"/>
      <c r="B261" s="13">
        <v>1100122</v>
      </c>
      <c r="C261" s="14" t="s">
        <v>146</v>
      </c>
      <c r="D261" s="14" t="s">
        <v>147</v>
      </c>
      <c r="E261" s="13">
        <v>2212</v>
      </c>
      <c r="F261" s="12" t="s">
        <v>148</v>
      </c>
      <c r="G261" s="12" t="s">
        <v>41</v>
      </c>
      <c r="H261" s="15">
        <v>4657.5</v>
      </c>
      <c r="I261" s="12"/>
      <c r="J261" s="12"/>
      <c r="K261" s="12"/>
      <c r="L261" s="12"/>
      <c r="M261" s="15">
        <f t="shared" si="17"/>
        <v>4657.5</v>
      </c>
      <c r="N261" s="12"/>
    </row>
    <row r="262" spans="1:14" x14ac:dyDescent="0.2">
      <c r="A262" s="7"/>
      <c r="B262" s="13">
        <v>1100122</v>
      </c>
      <c r="C262" s="14" t="s">
        <v>146</v>
      </c>
      <c r="D262" s="14" t="s">
        <v>147</v>
      </c>
      <c r="E262" s="13">
        <v>2451</v>
      </c>
      <c r="F262" s="12" t="s">
        <v>148</v>
      </c>
      <c r="G262" s="12" t="s">
        <v>120</v>
      </c>
      <c r="H262" s="15">
        <v>0</v>
      </c>
      <c r="I262" s="12"/>
      <c r="J262" s="12"/>
      <c r="K262" s="12"/>
      <c r="L262" s="12"/>
      <c r="M262" s="15">
        <f t="shared" si="17"/>
        <v>0</v>
      </c>
      <c r="N262" s="12"/>
    </row>
    <row r="263" spans="1:14" x14ac:dyDescent="0.2">
      <c r="A263" s="7"/>
      <c r="B263" s="13">
        <v>1100122</v>
      </c>
      <c r="C263" s="14" t="s">
        <v>146</v>
      </c>
      <c r="D263" s="14" t="s">
        <v>147</v>
      </c>
      <c r="E263" s="13">
        <v>2461</v>
      </c>
      <c r="F263" s="12" t="s">
        <v>148</v>
      </c>
      <c r="G263" s="12" t="s">
        <v>43</v>
      </c>
      <c r="H263" s="15">
        <v>0</v>
      </c>
      <c r="I263" s="12"/>
      <c r="J263" s="12"/>
      <c r="K263" s="12"/>
      <c r="L263" s="12"/>
      <c r="M263" s="15">
        <f t="shared" si="17"/>
        <v>0</v>
      </c>
      <c r="N263" s="12"/>
    </row>
    <row r="264" spans="1:14" x14ac:dyDescent="0.2">
      <c r="A264" s="7"/>
      <c r="B264" s="13">
        <v>1100122</v>
      </c>
      <c r="C264" s="14" t="s">
        <v>146</v>
      </c>
      <c r="D264" s="14" t="s">
        <v>147</v>
      </c>
      <c r="E264" s="13">
        <v>2561</v>
      </c>
      <c r="F264" s="12" t="s">
        <v>148</v>
      </c>
      <c r="G264" s="12" t="s">
        <v>81</v>
      </c>
      <c r="H264" s="15">
        <v>0</v>
      </c>
      <c r="I264" s="12"/>
      <c r="J264" s="12"/>
      <c r="K264" s="12"/>
      <c r="L264" s="12"/>
      <c r="M264" s="15">
        <f t="shared" si="17"/>
        <v>0</v>
      </c>
      <c r="N264" s="12"/>
    </row>
    <row r="265" spans="1:14" x14ac:dyDescent="0.2">
      <c r="A265" s="7"/>
      <c r="B265" s="13">
        <v>1100122</v>
      </c>
      <c r="C265" s="14" t="s">
        <v>146</v>
      </c>
      <c r="D265" s="14" t="s">
        <v>147</v>
      </c>
      <c r="E265" s="13">
        <v>2931</v>
      </c>
      <c r="F265" s="12" t="s">
        <v>148</v>
      </c>
      <c r="G265" s="12" t="s">
        <v>85</v>
      </c>
      <c r="H265" s="15">
        <v>0</v>
      </c>
      <c r="I265" s="12"/>
      <c r="J265" s="12"/>
      <c r="K265" s="12"/>
      <c r="L265" s="12"/>
      <c r="M265" s="15">
        <f t="shared" si="17"/>
        <v>0</v>
      </c>
      <c r="N265" s="12"/>
    </row>
    <row r="266" spans="1:14" x14ac:dyDescent="0.2">
      <c r="A266" s="7"/>
      <c r="B266" s="13">
        <v>1100122</v>
      </c>
      <c r="C266" s="14" t="s">
        <v>146</v>
      </c>
      <c r="D266" s="14" t="s">
        <v>147</v>
      </c>
      <c r="E266" s="13">
        <v>2941</v>
      </c>
      <c r="F266" s="12" t="s">
        <v>148</v>
      </c>
      <c r="G266" s="12" t="s">
        <v>45</v>
      </c>
      <c r="H266" s="15">
        <v>0</v>
      </c>
      <c r="I266" s="12"/>
      <c r="J266" s="12"/>
      <c r="K266" s="12"/>
      <c r="L266" s="12"/>
      <c r="M266" s="15">
        <f t="shared" si="17"/>
        <v>0</v>
      </c>
      <c r="N266" s="12"/>
    </row>
    <row r="267" spans="1:14" x14ac:dyDescent="0.2">
      <c r="A267" s="7"/>
      <c r="B267" s="13">
        <v>1100122</v>
      </c>
      <c r="C267" s="14" t="s">
        <v>146</v>
      </c>
      <c r="D267" s="14" t="s">
        <v>147</v>
      </c>
      <c r="E267" s="13">
        <v>5111</v>
      </c>
      <c r="F267" s="12" t="s">
        <v>148</v>
      </c>
      <c r="G267" s="12" t="s">
        <v>137</v>
      </c>
      <c r="H267" s="15">
        <v>0</v>
      </c>
      <c r="I267" s="12"/>
      <c r="J267" s="12"/>
      <c r="K267" s="12"/>
      <c r="L267" s="12"/>
      <c r="M267" s="15">
        <f t="shared" si="17"/>
        <v>0</v>
      </c>
      <c r="N267" s="12"/>
    </row>
    <row r="268" spans="1:14" x14ac:dyDescent="0.2">
      <c r="A268" s="7"/>
      <c r="B268" s="13">
        <v>1100122</v>
      </c>
      <c r="C268" s="14" t="s">
        <v>146</v>
      </c>
      <c r="D268" s="14" t="s">
        <v>147</v>
      </c>
      <c r="E268" s="13">
        <v>5151</v>
      </c>
      <c r="F268" s="12" t="s">
        <v>148</v>
      </c>
      <c r="G268" s="12" t="s">
        <v>128</v>
      </c>
      <c r="H268" s="15">
        <v>20455</v>
      </c>
      <c r="I268" s="12"/>
      <c r="J268" s="12"/>
      <c r="K268" s="12"/>
      <c r="L268" s="12"/>
      <c r="M268" s="15">
        <f t="shared" si="17"/>
        <v>20455</v>
      </c>
      <c r="N268" s="12"/>
    </row>
    <row r="269" spans="1:14" x14ac:dyDescent="0.2">
      <c r="A269" s="7"/>
      <c r="B269" s="13">
        <v>1500522</v>
      </c>
      <c r="C269" s="14" t="s">
        <v>146</v>
      </c>
      <c r="D269" s="14" t="s">
        <v>147</v>
      </c>
      <c r="E269" s="13">
        <v>1131</v>
      </c>
      <c r="F269" s="12" t="s">
        <v>148</v>
      </c>
      <c r="G269" s="14" t="s">
        <v>55</v>
      </c>
      <c r="H269" s="15">
        <v>302384.25</v>
      </c>
      <c r="I269" s="12"/>
      <c r="J269" s="12"/>
      <c r="K269" s="29"/>
      <c r="L269" s="30"/>
      <c r="M269" s="15">
        <f t="shared" si="17"/>
        <v>302384.25</v>
      </c>
      <c r="N269" s="12"/>
    </row>
    <row r="270" spans="1:14" x14ac:dyDescent="0.2">
      <c r="A270" s="7"/>
      <c r="B270" s="13">
        <v>1500522</v>
      </c>
      <c r="C270" s="14" t="s">
        <v>146</v>
      </c>
      <c r="D270" s="14" t="s">
        <v>147</v>
      </c>
      <c r="E270" s="13">
        <v>1321</v>
      </c>
      <c r="F270" s="12" t="s">
        <v>148</v>
      </c>
      <c r="G270" s="12" t="s">
        <v>56</v>
      </c>
      <c r="H270" s="15">
        <v>8284.44</v>
      </c>
      <c r="I270" s="12"/>
      <c r="J270" s="12"/>
      <c r="K270" s="29"/>
      <c r="L270" s="30"/>
      <c r="M270" s="15">
        <f t="shared" si="17"/>
        <v>8284.44</v>
      </c>
      <c r="N270" s="12"/>
    </row>
    <row r="271" spans="1:14" ht="45" x14ac:dyDescent="0.2">
      <c r="A271" s="7" t="s">
        <v>1885</v>
      </c>
      <c r="B271" s="13">
        <v>1500522</v>
      </c>
      <c r="C271" s="14" t="s">
        <v>146</v>
      </c>
      <c r="D271" s="14" t="s">
        <v>147</v>
      </c>
      <c r="E271" s="13">
        <v>1323</v>
      </c>
      <c r="F271" s="12" t="s">
        <v>148</v>
      </c>
      <c r="G271" s="12" t="s">
        <v>57</v>
      </c>
      <c r="H271" s="15">
        <v>29846.95</v>
      </c>
      <c r="I271" s="12"/>
      <c r="J271" s="12"/>
      <c r="K271" s="29">
        <v>800</v>
      </c>
      <c r="L271" s="30"/>
      <c r="M271" s="15">
        <f t="shared" si="17"/>
        <v>30646.95</v>
      </c>
      <c r="N271" s="35" t="s">
        <v>1886</v>
      </c>
    </row>
    <row r="272" spans="1:14" x14ac:dyDescent="0.2">
      <c r="A272" s="7"/>
      <c r="B272" s="13">
        <v>1500522</v>
      </c>
      <c r="C272" s="14" t="s">
        <v>146</v>
      </c>
      <c r="D272" s="14" t="s">
        <v>147</v>
      </c>
      <c r="E272" s="13">
        <v>1413</v>
      </c>
      <c r="F272" s="12" t="s">
        <v>148</v>
      </c>
      <c r="G272" s="12" t="s">
        <v>58</v>
      </c>
      <c r="H272" s="15">
        <v>64775.91</v>
      </c>
      <c r="I272" s="12"/>
      <c r="J272" s="12"/>
      <c r="K272" s="12"/>
      <c r="L272" s="12"/>
      <c r="M272" s="15">
        <f t="shared" si="17"/>
        <v>64775.91</v>
      </c>
      <c r="N272" s="12"/>
    </row>
    <row r="273" spans="1:14" x14ac:dyDescent="0.2">
      <c r="A273" s="7"/>
      <c r="B273" s="13">
        <v>1500522</v>
      </c>
      <c r="C273" s="14" t="s">
        <v>146</v>
      </c>
      <c r="D273" s="14" t="s">
        <v>147</v>
      </c>
      <c r="E273" s="13">
        <v>1421</v>
      </c>
      <c r="F273" s="12" t="s">
        <v>148</v>
      </c>
      <c r="G273" s="12" t="s">
        <v>59</v>
      </c>
      <c r="H273" s="15">
        <v>17231.61</v>
      </c>
      <c r="I273" s="12"/>
      <c r="J273" s="12"/>
      <c r="K273" s="12"/>
      <c r="L273" s="12"/>
      <c r="M273" s="15">
        <f t="shared" si="17"/>
        <v>17231.61</v>
      </c>
      <c r="N273" s="12"/>
    </row>
    <row r="274" spans="1:14" x14ac:dyDescent="0.2">
      <c r="A274" s="7"/>
      <c r="B274" s="13">
        <v>1500522</v>
      </c>
      <c r="C274" s="14" t="s">
        <v>146</v>
      </c>
      <c r="D274" s="14" t="s">
        <v>147</v>
      </c>
      <c r="E274" s="13">
        <v>1431</v>
      </c>
      <c r="F274" s="12" t="s">
        <v>148</v>
      </c>
      <c r="G274" s="12" t="s">
        <v>60</v>
      </c>
      <c r="H274" s="15">
        <v>19934.37</v>
      </c>
      <c r="I274" s="12"/>
      <c r="J274" s="12"/>
      <c r="K274" s="12"/>
      <c r="L274" s="12"/>
      <c r="M274" s="15">
        <f t="shared" si="17"/>
        <v>19934.37</v>
      </c>
      <c r="N274" s="12"/>
    </row>
    <row r="275" spans="1:14" x14ac:dyDescent="0.2">
      <c r="A275" s="7"/>
      <c r="B275" s="13">
        <v>1500522</v>
      </c>
      <c r="C275" s="14" t="s">
        <v>146</v>
      </c>
      <c r="D275" s="14" t="s">
        <v>147</v>
      </c>
      <c r="E275" s="13">
        <v>1542</v>
      </c>
      <c r="F275" s="12" t="s">
        <v>148</v>
      </c>
      <c r="G275" s="12" t="s">
        <v>63</v>
      </c>
      <c r="H275" s="15">
        <v>13562.04</v>
      </c>
      <c r="I275" s="12"/>
      <c r="J275" s="12"/>
      <c r="K275" s="29"/>
      <c r="L275" s="12"/>
      <c r="M275" s="15">
        <f t="shared" si="17"/>
        <v>13562.04</v>
      </c>
      <c r="N275" s="12"/>
    </row>
    <row r="276" spans="1:14" ht="45" x14ac:dyDescent="0.2">
      <c r="A276" s="7" t="s">
        <v>1884</v>
      </c>
      <c r="B276" s="13">
        <v>1500522</v>
      </c>
      <c r="C276" s="14" t="s">
        <v>146</v>
      </c>
      <c r="D276" s="14" t="s">
        <v>147</v>
      </c>
      <c r="E276" s="13">
        <v>1544</v>
      </c>
      <c r="F276" s="12" t="s">
        <v>148</v>
      </c>
      <c r="G276" s="12" t="s">
        <v>65</v>
      </c>
      <c r="H276" s="15">
        <v>1832.18</v>
      </c>
      <c r="I276" s="12"/>
      <c r="J276" s="12"/>
      <c r="K276" s="29">
        <v>700</v>
      </c>
      <c r="L276" s="30"/>
      <c r="M276" s="15">
        <f t="shared" si="17"/>
        <v>2532.1800000000003</v>
      </c>
      <c r="N276" s="35" t="s">
        <v>1886</v>
      </c>
    </row>
    <row r="277" spans="1:14" x14ac:dyDescent="0.2">
      <c r="A277" s="7"/>
      <c r="B277" s="13">
        <v>1500522</v>
      </c>
      <c r="C277" s="14" t="s">
        <v>146</v>
      </c>
      <c r="D277" s="14" t="s">
        <v>147</v>
      </c>
      <c r="E277" s="13">
        <v>1591</v>
      </c>
      <c r="F277" s="12" t="s">
        <v>148</v>
      </c>
      <c r="G277" s="12" t="s">
        <v>111</v>
      </c>
      <c r="H277" s="15">
        <v>6518.67</v>
      </c>
      <c r="I277" s="12"/>
      <c r="J277" s="12"/>
      <c r="K277" s="12"/>
      <c r="L277" s="12"/>
      <c r="M277" s="15">
        <f t="shared" si="17"/>
        <v>6518.67</v>
      </c>
      <c r="N277" s="12"/>
    </row>
    <row r="278" spans="1:14" ht="45" x14ac:dyDescent="0.2">
      <c r="A278" s="7">
        <v>43</v>
      </c>
      <c r="B278" s="13">
        <v>1500522</v>
      </c>
      <c r="C278" s="14" t="s">
        <v>146</v>
      </c>
      <c r="D278" s="14" t="s">
        <v>147</v>
      </c>
      <c r="E278" s="13">
        <v>3981</v>
      </c>
      <c r="F278" s="12" t="s">
        <v>148</v>
      </c>
      <c r="G278" s="12" t="s">
        <v>66</v>
      </c>
      <c r="H278" s="15">
        <v>7967.95</v>
      </c>
      <c r="I278" s="12"/>
      <c r="J278" s="12"/>
      <c r="K278" s="29">
        <v>2000</v>
      </c>
      <c r="L278" s="30"/>
      <c r="M278" s="15">
        <f t="shared" si="17"/>
        <v>9967.9500000000007</v>
      </c>
      <c r="N278" s="35" t="s">
        <v>1865</v>
      </c>
    </row>
    <row r="279" spans="1:14" ht="15" x14ac:dyDescent="0.25">
      <c r="A279" s="7"/>
      <c r="B279" s="23" t="s">
        <v>149</v>
      </c>
      <c r="C279" s="23"/>
      <c r="D279" s="23"/>
      <c r="E279" s="23"/>
      <c r="F279" s="24"/>
      <c r="G279" s="25" t="s">
        <v>18</v>
      </c>
      <c r="H279" s="27">
        <v>512133.87</v>
      </c>
      <c r="I279" s="27">
        <f t="shared" ref="I279:L279" si="18">SUM(I257:I278)</f>
        <v>0</v>
      </c>
      <c r="J279" s="27">
        <f t="shared" si="18"/>
        <v>0</v>
      </c>
      <c r="K279" s="27">
        <f t="shared" si="18"/>
        <v>3500</v>
      </c>
      <c r="L279" s="27">
        <f t="shared" si="18"/>
        <v>0</v>
      </c>
      <c r="M279" s="27">
        <f>SUM(M257:M278)</f>
        <v>515633.87</v>
      </c>
      <c r="N279" s="12"/>
    </row>
    <row r="280" spans="1:14" ht="15" x14ac:dyDescent="0.25">
      <c r="A280" s="7"/>
      <c r="B280" s="23" t="s">
        <v>150</v>
      </c>
      <c r="C280" s="21"/>
      <c r="D280" s="21"/>
      <c r="E280" s="32"/>
      <c r="F280" s="21"/>
      <c r="G280" s="33"/>
      <c r="H280" s="21"/>
      <c r="I280" s="21"/>
      <c r="J280" s="21"/>
      <c r="K280" s="21"/>
      <c r="L280" s="21"/>
      <c r="M280" s="21"/>
      <c r="N280" s="12"/>
    </row>
    <row r="281" spans="1:14" x14ac:dyDescent="0.2">
      <c r="A281" s="7"/>
      <c r="B281" s="13">
        <v>1100122</v>
      </c>
      <c r="C281" s="14" t="s">
        <v>151</v>
      </c>
      <c r="D281" s="14" t="s">
        <v>152</v>
      </c>
      <c r="E281" s="13">
        <v>1131</v>
      </c>
      <c r="F281" s="12" t="s">
        <v>142</v>
      </c>
      <c r="G281" s="12" t="s">
        <v>55</v>
      </c>
      <c r="H281" s="15">
        <v>841394.35</v>
      </c>
      <c r="I281" s="12"/>
      <c r="J281" s="12"/>
      <c r="K281" s="12"/>
      <c r="L281" s="12"/>
      <c r="M281" s="15">
        <f t="shared" ref="M281:M291" si="19">H281+I281-J281+K281-L281</f>
        <v>841394.35</v>
      </c>
      <c r="N281" s="12"/>
    </row>
    <row r="282" spans="1:14" x14ac:dyDescent="0.2">
      <c r="A282" s="7"/>
      <c r="B282" s="13">
        <v>1100122</v>
      </c>
      <c r="C282" s="14" t="s">
        <v>151</v>
      </c>
      <c r="D282" s="14" t="s">
        <v>152</v>
      </c>
      <c r="E282" s="13">
        <v>1321</v>
      </c>
      <c r="F282" s="12" t="s">
        <v>142</v>
      </c>
      <c r="G282" s="12" t="s">
        <v>56</v>
      </c>
      <c r="H282" s="15">
        <v>23049.75</v>
      </c>
      <c r="I282" s="12"/>
      <c r="J282" s="12"/>
      <c r="K282" s="12"/>
      <c r="L282" s="12"/>
      <c r="M282" s="15">
        <f t="shared" si="19"/>
        <v>23049.75</v>
      </c>
      <c r="N282" s="12"/>
    </row>
    <row r="283" spans="1:14" x14ac:dyDescent="0.2">
      <c r="A283" s="7"/>
      <c r="B283" s="13">
        <v>1100122</v>
      </c>
      <c r="C283" s="14" t="s">
        <v>151</v>
      </c>
      <c r="D283" s="14" t="s">
        <v>152</v>
      </c>
      <c r="E283" s="13">
        <v>1323</v>
      </c>
      <c r="F283" s="12" t="s">
        <v>142</v>
      </c>
      <c r="G283" s="12" t="s">
        <v>57</v>
      </c>
      <c r="H283" s="15">
        <v>92209.95</v>
      </c>
      <c r="I283" s="12"/>
      <c r="J283" s="12"/>
      <c r="K283" s="29"/>
      <c r="L283" s="12"/>
      <c r="M283" s="15">
        <f t="shared" si="19"/>
        <v>92209.95</v>
      </c>
      <c r="N283" s="12"/>
    </row>
    <row r="284" spans="1:14" x14ac:dyDescent="0.2">
      <c r="A284" s="7"/>
      <c r="B284" s="13">
        <v>1100122</v>
      </c>
      <c r="C284" s="14" t="s">
        <v>151</v>
      </c>
      <c r="D284" s="14" t="s">
        <v>152</v>
      </c>
      <c r="E284" s="13">
        <v>1413</v>
      </c>
      <c r="F284" s="12" t="s">
        <v>142</v>
      </c>
      <c r="G284" s="12" t="s">
        <v>58</v>
      </c>
      <c r="H284" s="15">
        <v>197227.75</v>
      </c>
      <c r="I284" s="12"/>
      <c r="J284" s="12"/>
      <c r="K284" s="12"/>
      <c r="L284" s="12"/>
      <c r="M284" s="15">
        <f t="shared" si="19"/>
        <v>197227.75</v>
      </c>
      <c r="N284" s="12"/>
    </row>
    <row r="285" spans="1:14" x14ac:dyDescent="0.2">
      <c r="A285" s="7"/>
      <c r="B285" s="13">
        <v>1100122</v>
      </c>
      <c r="C285" s="14" t="s">
        <v>151</v>
      </c>
      <c r="D285" s="14" t="s">
        <v>152</v>
      </c>
      <c r="E285" s="13">
        <v>1421</v>
      </c>
      <c r="F285" s="12" t="s">
        <v>142</v>
      </c>
      <c r="G285" s="12" t="s">
        <v>59</v>
      </c>
      <c r="H285" s="15">
        <v>53957.95</v>
      </c>
      <c r="I285" s="12"/>
      <c r="J285" s="12"/>
      <c r="K285" s="12"/>
      <c r="L285" s="12"/>
      <c r="M285" s="15">
        <f t="shared" si="19"/>
        <v>53957.95</v>
      </c>
      <c r="N285" s="12"/>
    </row>
    <row r="286" spans="1:14" x14ac:dyDescent="0.2">
      <c r="A286" s="7"/>
      <c r="B286" s="13">
        <v>1100122</v>
      </c>
      <c r="C286" s="14" t="s">
        <v>151</v>
      </c>
      <c r="D286" s="14" t="s">
        <v>152</v>
      </c>
      <c r="E286" s="13">
        <v>1431</v>
      </c>
      <c r="F286" s="12" t="s">
        <v>142</v>
      </c>
      <c r="G286" s="12" t="s">
        <v>60</v>
      </c>
      <c r="H286" s="15">
        <v>56702.75</v>
      </c>
      <c r="I286" s="12"/>
      <c r="J286" s="12"/>
      <c r="K286" s="12"/>
      <c r="L286" s="12"/>
      <c r="M286" s="15">
        <f t="shared" si="19"/>
        <v>56702.75</v>
      </c>
      <c r="N286" s="12"/>
    </row>
    <row r="287" spans="1:14" x14ac:dyDescent="0.2">
      <c r="A287" s="7"/>
      <c r="B287" s="13">
        <v>1100122</v>
      </c>
      <c r="C287" s="14" t="s">
        <v>151</v>
      </c>
      <c r="D287" s="14" t="s">
        <v>152</v>
      </c>
      <c r="E287" s="13">
        <v>1542</v>
      </c>
      <c r="F287" s="12" t="s">
        <v>142</v>
      </c>
      <c r="G287" s="12" t="s">
        <v>63</v>
      </c>
      <c r="H287" s="15">
        <v>61007.14</v>
      </c>
      <c r="I287" s="12"/>
      <c r="J287" s="12"/>
      <c r="K287" s="29"/>
      <c r="L287" s="12"/>
      <c r="M287" s="15">
        <f t="shared" si="19"/>
        <v>61007.14</v>
      </c>
      <c r="N287" s="12"/>
    </row>
    <row r="288" spans="1:14" x14ac:dyDescent="0.2">
      <c r="A288" s="7"/>
      <c r="B288" s="13">
        <v>1100122</v>
      </c>
      <c r="C288" s="14" t="s">
        <v>151</v>
      </c>
      <c r="D288" s="14" t="s">
        <v>152</v>
      </c>
      <c r="E288" s="13">
        <v>1543</v>
      </c>
      <c r="F288" s="12" t="s">
        <v>142</v>
      </c>
      <c r="G288" s="12" t="s">
        <v>64</v>
      </c>
      <c r="H288" s="15">
        <v>43800</v>
      </c>
      <c r="I288" s="12"/>
      <c r="J288" s="12"/>
      <c r="K288" s="29"/>
      <c r="L288" s="12"/>
      <c r="M288" s="15">
        <f t="shared" si="19"/>
        <v>43800</v>
      </c>
      <c r="N288" s="12"/>
    </row>
    <row r="289" spans="1:14" x14ac:dyDescent="0.2">
      <c r="A289" s="7"/>
      <c r="B289" s="13">
        <v>1100122</v>
      </c>
      <c r="C289" s="14" t="s">
        <v>151</v>
      </c>
      <c r="D289" s="14" t="s">
        <v>152</v>
      </c>
      <c r="E289" s="13">
        <v>1544</v>
      </c>
      <c r="F289" s="12" t="s">
        <v>142</v>
      </c>
      <c r="G289" s="12" t="s">
        <v>65</v>
      </c>
      <c r="H289" s="15">
        <v>11250</v>
      </c>
      <c r="I289" s="12"/>
      <c r="J289" s="12"/>
      <c r="K289" s="29"/>
      <c r="L289" s="30"/>
      <c r="M289" s="15">
        <f t="shared" si="19"/>
        <v>11250</v>
      </c>
      <c r="N289" s="12"/>
    </row>
    <row r="290" spans="1:14" x14ac:dyDescent="0.2">
      <c r="A290" s="7"/>
      <c r="B290" s="13">
        <v>1100122</v>
      </c>
      <c r="C290" s="14" t="s">
        <v>151</v>
      </c>
      <c r="D290" s="14" t="s">
        <v>152</v>
      </c>
      <c r="E290" s="13">
        <v>1591</v>
      </c>
      <c r="F290" s="12" t="s">
        <v>142</v>
      </c>
      <c r="G290" s="12" t="s">
        <v>111</v>
      </c>
      <c r="H290" s="15">
        <v>6517.86</v>
      </c>
      <c r="I290" s="12"/>
      <c r="J290" s="12"/>
      <c r="K290" s="12"/>
      <c r="L290" s="12"/>
      <c r="M290" s="15">
        <f t="shared" si="19"/>
        <v>6517.86</v>
      </c>
      <c r="N290" s="12"/>
    </row>
    <row r="291" spans="1:14" x14ac:dyDescent="0.2">
      <c r="A291" s="7"/>
      <c r="B291" s="13">
        <v>1100122</v>
      </c>
      <c r="C291" s="14" t="s">
        <v>151</v>
      </c>
      <c r="D291" s="14" t="s">
        <v>152</v>
      </c>
      <c r="E291" s="13">
        <v>3981</v>
      </c>
      <c r="F291" s="12" t="s">
        <v>142</v>
      </c>
      <c r="G291" s="12" t="s">
        <v>66</v>
      </c>
      <c r="H291" s="15">
        <v>22265</v>
      </c>
      <c r="I291" s="12"/>
      <c r="J291" s="12"/>
      <c r="K291" s="29"/>
      <c r="L291" s="30"/>
      <c r="M291" s="15">
        <f t="shared" si="19"/>
        <v>22265</v>
      </c>
      <c r="N291" s="12"/>
    </row>
    <row r="292" spans="1:14" ht="15" x14ac:dyDescent="0.25">
      <c r="A292" s="7"/>
      <c r="B292" s="23" t="s">
        <v>153</v>
      </c>
      <c r="C292" s="23"/>
      <c r="D292" s="23"/>
      <c r="E292" s="23"/>
      <c r="F292" s="24"/>
      <c r="G292" s="25" t="s">
        <v>18</v>
      </c>
      <c r="H292" s="27">
        <v>1409382.4999999998</v>
      </c>
      <c r="I292" s="27">
        <f t="shared" ref="I292:L292" si="20">SUM(I281:I291)</f>
        <v>0</v>
      </c>
      <c r="J292" s="27">
        <f t="shared" si="20"/>
        <v>0</v>
      </c>
      <c r="K292" s="27">
        <f t="shared" si="20"/>
        <v>0</v>
      </c>
      <c r="L292" s="27">
        <f t="shared" si="20"/>
        <v>0</v>
      </c>
      <c r="M292" s="27">
        <f>SUM(M281:M291)</f>
        <v>1409382.4999999998</v>
      </c>
      <c r="N292" s="12"/>
    </row>
    <row r="293" spans="1:14" ht="15" x14ac:dyDescent="0.25">
      <c r="A293" s="7"/>
      <c r="B293" s="23" t="s">
        <v>154</v>
      </c>
      <c r="C293" s="21"/>
      <c r="D293" s="21"/>
      <c r="E293" s="32"/>
      <c r="F293" s="21"/>
      <c r="G293" s="33"/>
      <c r="H293" s="21"/>
      <c r="I293" s="21"/>
      <c r="J293" s="21"/>
      <c r="K293" s="21"/>
      <c r="L293" s="21"/>
      <c r="M293" s="21"/>
      <c r="N293" s="12"/>
    </row>
    <row r="294" spans="1:14" ht="15" x14ac:dyDescent="0.25">
      <c r="A294" s="7"/>
      <c r="B294" s="13">
        <v>1100122</v>
      </c>
      <c r="C294" s="14" t="s">
        <v>155</v>
      </c>
      <c r="D294" s="14" t="s">
        <v>156</v>
      </c>
      <c r="E294" s="13">
        <v>2111</v>
      </c>
      <c r="F294" s="12" t="s">
        <v>157</v>
      </c>
      <c r="G294" s="12" t="s">
        <v>37</v>
      </c>
      <c r="H294" s="15">
        <v>21525</v>
      </c>
      <c r="I294" s="12"/>
      <c r="J294" s="12"/>
      <c r="K294" s="46"/>
      <c r="L294" s="12"/>
      <c r="M294" s="15">
        <f t="shared" ref="M294:M325" si="21">H294+I294-J294+K294-L294</f>
        <v>21525</v>
      </c>
      <c r="N294" s="94"/>
    </row>
    <row r="295" spans="1:14" x14ac:dyDescent="0.2">
      <c r="A295" s="7"/>
      <c r="B295" s="13">
        <v>1100122</v>
      </c>
      <c r="C295" s="14" t="s">
        <v>155</v>
      </c>
      <c r="D295" s="14" t="s">
        <v>156</v>
      </c>
      <c r="E295" s="13">
        <v>2121</v>
      </c>
      <c r="F295" s="12" t="s">
        <v>157</v>
      </c>
      <c r="G295" s="12" t="s">
        <v>119</v>
      </c>
      <c r="H295" s="15">
        <v>7245</v>
      </c>
      <c r="I295" s="12"/>
      <c r="J295" s="12"/>
      <c r="K295" s="12"/>
      <c r="L295" s="12"/>
      <c r="M295" s="15">
        <f t="shared" si="21"/>
        <v>7245</v>
      </c>
      <c r="N295" s="12"/>
    </row>
    <row r="296" spans="1:14" x14ac:dyDescent="0.2">
      <c r="A296" s="7"/>
      <c r="B296" s="13">
        <v>1100122</v>
      </c>
      <c r="C296" s="14" t="s">
        <v>155</v>
      </c>
      <c r="D296" s="14" t="s">
        <v>156</v>
      </c>
      <c r="E296" s="13">
        <v>2141</v>
      </c>
      <c r="F296" s="12" t="s">
        <v>157</v>
      </c>
      <c r="G296" s="12" t="s">
        <v>39</v>
      </c>
      <c r="H296" s="15">
        <v>11902.5</v>
      </c>
      <c r="I296" s="12"/>
      <c r="J296" s="12"/>
      <c r="K296" s="12"/>
      <c r="L296" s="12"/>
      <c r="M296" s="15">
        <f t="shared" si="21"/>
        <v>11902.5</v>
      </c>
      <c r="N296" s="12"/>
    </row>
    <row r="297" spans="1:14" ht="15" x14ac:dyDescent="0.25">
      <c r="A297" s="7"/>
      <c r="B297" s="13">
        <v>1100122</v>
      </c>
      <c r="C297" s="14" t="s">
        <v>155</v>
      </c>
      <c r="D297" s="14" t="s">
        <v>156</v>
      </c>
      <c r="E297" s="13">
        <v>2142</v>
      </c>
      <c r="F297" s="12" t="s">
        <v>157</v>
      </c>
      <c r="G297" s="12" t="s">
        <v>73</v>
      </c>
      <c r="H297" s="15">
        <v>9552.5</v>
      </c>
      <c r="I297" s="12"/>
      <c r="J297" s="12"/>
      <c r="K297" s="29"/>
      <c r="L297" s="12"/>
      <c r="M297" s="15">
        <f t="shared" si="21"/>
        <v>9552.5</v>
      </c>
      <c r="N297" s="94"/>
    </row>
    <row r="298" spans="1:14" x14ac:dyDescent="0.2">
      <c r="A298" s="7"/>
      <c r="B298" s="13">
        <v>1100122</v>
      </c>
      <c r="C298" s="14" t="s">
        <v>155</v>
      </c>
      <c r="D298" s="14" t="s">
        <v>156</v>
      </c>
      <c r="E298" s="13">
        <v>2161</v>
      </c>
      <c r="F298" s="12" t="s">
        <v>157</v>
      </c>
      <c r="G298" s="12" t="s">
        <v>40</v>
      </c>
      <c r="H298" s="15">
        <v>6727.5</v>
      </c>
      <c r="I298" s="12"/>
      <c r="J298" s="12"/>
      <c r="K298" s="12"/>
      <c r="L298" s="12"/>
      <c r="M298" s="15">
        <f t="shared" si="21"/>
        <v>6727.5</v>
      </c>
      <c r="N298" s="12"/>
    </row>
    <row r="299" spans="1:14" x14ac:dyDescent="0.2">
      <c r="A299" s="7"/>
      <c r="B299" s="13">
        <v>1100122</v>
      </c>
      <c r="C299" s="14" t="s">
        <v>155</v>
      </c>
      <c r="D299" s="14" t="s">
        <v>156</v>
      </c>
      <c r="E299" s="13">
        <v>2212</v>
      </c>
      <c r="F299" s="12" t="s">
        <v>157</v>
      </c>
      <c r="G299" s="12" t="s">
        <v>41</v>
      </c>
      <c r="H299" s="15">
        <v>30000</v>
      </c>
      <c r="I299" s="12"/>
      <c r="J299" s="12"/>
      <c r="K299" s="12"/>
      <c r="L299" s="12"/>
      <c r="M299" s="15">
        <f t="shared" si="21"/>
        <v>30000</v>
      </c>
      <c r="N299" s="12"/>
    </row>
    <row r="300" spans="1:14" x14ac:dyDescent="0.2">
      <c r="A300" s="7"/>
      <c r="B300" s="13">
        <v>1100122</v>
      </c>
      <c r="C300" s="14" t="s">
        <v>155</v>
      </c>
      <c r="D300" s="14" t="s">
        <v>156</v>
      </c>
      <c r="E300" s="13">
        <v>2231</v>
      </c>
      <c r="F300" s="12" t="s">
        <v>157</v>
      </c>
      <c r="G300" s="12" t="s">
        <v>42</v>
      </c>
      <c r="H300" s="15">
        <v>7245</v>
      </c>
      <c r="I300" s="12"/>
      <c r="J300" s="12"/>
      <c r="K300" s="12"/>
      <c r="L300" s="12"/>
      <c r="M300" s="15">
        <f t="shared" si="21"/>
        <v>7245</v>
      </c>
      <c r="N300" s="12"/>
    </row>
    <row r="301" spans="1:14" x14ac:dyDescent="0.2">
      <c r="A301" s="7"/>
      <c r="B301" s="13">
        <v>1100122</v>
      </c>
      <c r="C301" s="14" t="s">
        <v>155</v>
      </c>
      <c r="D301" s="14" t="s">
        <v>156</v>
      </c>
      <c r="E301" s="13">
        <v>2411</v>
      </c>
      <c r="F301" s="12" t="s">
        <v>157</v>
      </c>
      <c r="G301" s="12" t="s">
        <v>75</v>
      </c>
      <c r="H301" s="15">
        <v>26910</v>
      </c>
      <c r="I301" s="12"/>
      <c r="J301" s="12"/>
      <c r="K301" s="12"/>
      <c r="L301" s="12"/>
      <c r="M301" s="15">
        <f t="shared" si="21"/>
        <v>26910</v>
      </c>
      <c r="N301" s="12"/>
    </row>
    <row r="302" spans="1:14" x14ac:dyDescent="0.2">
      <c r="A302" s="7"/>
      <c r="B302" s="13">
        <v>1100122</v>
      </c>
      <c r="C302" s="14" t="s">
        <v>155</v>
      </c>
      <c r="D302" s="14" t="s">
        <v>156</v>
      </c>
      <c r="E302" s="13">
        <v>2431</v>
      </c>
      <c r="F302" s="12" t="s">
        <v>157</v>
      </c>
      <c r="G302" s="12" t="s">
        <v>76</v>
      </c>
      <c r="H302" s="15">
        <v>3415.5</v>
      </c>
      <c r="I302" s="12"/>
      <c r="J302" s="12"/>
      <c r="K302" s="12"/>
      <c r="L302" s="12"/>
      <c r="M302" s="15">
        <f t="shared" si="21"/>
        <v>3415.5</v>
      </c>
      <c r="N302" s="12"/>
    </row>
    <row r="303" spans="1:14" x14ac:dyDescent="0.2">
      <c r="A303" s="7"/>
      <c r="B303" s="13">
        <v>1100122</v>
      </c>
      <c r="C303" s="14" t="s">
        <v>155</v>
      </c>
      <c r="D303" s="14" t="s">
        <v>156</v>
      </c>
      <c r="E303" s="13">
        <v>2461</v>
      </c>
      <c r="F303" s="12" t="s">
        <v>157</v>
      </c>
      <c r="G303" s="12" t="s">
        <v>43</v>
      </c>
      <c r="H303" s="15">
        <v>17761</v>
      </c>
      <c r="I303" s="12"/>
      <c r="J303" s="12"/>
      <c r="K303" s="12"/>
      <c r="L303" s="12"/>
      <c r="M303" s="15">
        <f t="shared" si="21"/>
        <v>17761</v>
      </c>
      <c r="N303" s="12"/>
    </row>
    <row r="304" spans="1:14" x14ac:dyDescent="0.2">
      <c r="A304" s="7"/>
      <c r="B304" s="13">
        <v>1100122</v>
      </c>
      <c r="C304" s="14" t="s">
        <v>155</v>
      </c>
      <c r="D304" s="14" t="s">
        <v>156</v>
      </c>
      <c r="E304" s="13">
        <v>2471</v>
      </c>
      <c r="F304" s="12" t="s">
        <v>157</v>
      </c>
      <c r="G304" s="12" t="s">
        <v>78</v>
      </c>
      <c r="H304" s="15">
        <v>5920</v>
      </c>
      <c r="I304" s="12"/>
      <c r="J304" s="12"/>
      <c r="K304" s="12"/>
      <c r="L304" s="12"/>
      <c r="M304" s="15">
        <f t="shared" si="21"/>
        <v>5920</v>
      </c>
      <c r="N304" s="12"/>
    </row>
    <row r="305" spans="1:14" x14ac:dyDescent="0.2">
      <c r="A305" s="7"/>
      <c r="B305" s="13">
        <v>1100122</v>
      </c>
      <c r="C305" s="14" t="s">
        <v>155</v>
      </c>
      <c r="D305" s="14" t="s">
        <v>156</v>
      </c>
      <c r="E305" s="13">
        <v>2491</v>
      </c>
      <c r="F305" s="12" t="s">
        <v>157</v>
      </c>
      <c r="G305" s="12" t="s">
        <v>80</v>
      </c>
      <c r="H305" s="15">
        <v>5175</v>
      </c>
      <c r="I305" s="12"/>
      <c r="J305" s="12"/>
      <c r="K305" s="12"/>
      <c r="L305" s="12"/>
      <c r="M305" s="15">
        <f t="shared" si="21"/>
        <v>5175</v>
      </c>
      <c r="N305" s="12"/>
    </row>
    <row r="306" spans="1:14" x14ac:dyDescent="0.2">
      <c r="A306" s="7"/>
      <c r="B306" s="13">
        <v>1100122</v>
      </c>
      <c r="C306" s="14" t="s">
        <v>155</v>
      </c>
      <c r="D306" s="14" t="s">
        <v>156</v>
      </c>
      <c r="E306" s="13">
        <v>2511</v>
      </c>
      <c r="F306" s="12" t="s">
        <v>157</v>
      </c>
      <c r="G306" s="12" t="s">
        <v>143</v>
      </c>
      <c r="H306" s="15">
        <v>21735</v>
      </c>
      <c r="I306" s="12"/>
      <c r="J306" s="12"/>
      <c r="K306" s="12"/>
      <c r="L306" s="12"/>
      <c r="M306" s="15">
        <f t="shared" si="21"/>
        <v>21735</v>
      </c>
      <c r="N306" s="12"/>
    </row>
    <row r="307" spans="1:14" x14ac:dyDescent="0.2">
      <c r="A307" s="7"/>
      <c r="B307" s="13">
        <v>1100122</v>
      </c>
      <c r="C307" s="14" t="s">
        <v>155</v>
      </c>
      <c r="D307" s="14" t="s">
        <v>156</v>
      </c>
      <c r="E307" s="13">
        <v>2522</v>
      </c>
      <c r="F307" s="12" t="s">
        <v>157</v>
      </c>
      <c r="G307" s="12" t="s">
        <v>158</v>
      </c>
      <c r="H307" s="15">
        <v>27324</v>
      </c>
      <c r="I307" s="12"/>
      <c r="J307" s="12"/>
      <c r="K307" s="12"/>
      <c r="L307" s="12"/>
      <c r="M307" s="15">
        <f t="shared" si="21"/>
        <v>27324</v>
      </c>
      <c r="N307" s="12"/>
    </row>
    <row r="308" spans="1:14" x14ac:dyDescent="0.2">
      <c r="A308" s="7"/>
      <c r="B308" s="13">
        <v>1100122</v>
      </c>
      <c r="C308" s="14" t="s">
        <v>155</v>
      </c>
      <c r="D308" s="14" t="s">
        <v>156</v>
      </c>
      <c r="E308" s="13">
        <v>2531</v>
      </c>
      <c r="F308" s="12" t="s">
        <v>157</v>
      </c>
      <c r="G308" s="12" t="s">
        <v>121</v>
      </c>
      <c r="H308" s="15">
        <v>17077.5</v>
      </c>
      <c r="I308" s="12"/>
      <c r="J308" s="12"/>
      <c r="K308" s="29"/>
      <c r="L308" s="12"/>
      <c r="M308" s="15">
        <f t="shared" si="21"/>
        <v>17077.5</v>
      </c>
      <c r="N308" s="12"/>
    </row>
    <row r="309" spans="1:14" ht="120" x14ac:dyDescent="0.2">
      <c r="A309" s="7">
        <v>5</v>
      </c>
      <c r="B309" s="13">
        <v>1100122</v>
      </c>
      <c r="C309" s="14" t="s">
        <v>155</v>
      </c>
      <c r="D309" s="14" t="s">
        <v>156</v>
      </c>
      <c r="E309" s="13">
        <v>2541</v>
      </c>
      <c r="F309" s="12" t="s">
        <v>157</v>
      </c>
      <c r="G309" s="12" t="s">
        <v>159</v>
      </c>
      <c r="H309" s="15">
        <v>53462.5</v>
      </c>
      <c r="I309" s="12"/>
      <c r="J309" s="12"/>
      <c r="K309" s="29">
        <v>40000</v>
      </c>
      <c r="L309" s="12"/>
      <c r="M309" s="15">
        <f t="shared" si="21"/>
        <v>93462.5</v>
      </c>
      <c r="N309" s="35" t="s">
        <v>1793</v>
      </c>
    </row>
    <row r="310" spans="1:14" x14ac:dyDescent="0.2">
      <c r="A310" s="7"/>
      <c r="B310" s="13">
        <v>1100122</v>
      </c>
      <c r="C310" s="14" t="s">
        <v>155</v>
      </c>
      <c r="D310" s="14" t="s">
        <v>156</v>
      </c>
      <c r="E310" s="13">
        <v>2561</v>
      </c>
      <c r="F310" s="12" t="s">
        <v>157</v>
      </c>
      <c r="G310" s="12" t="s">
        <v>81</v>
      </c>
      <c r="H310" s="15">
        <v>1138.5</v>
      </c>
      <c r="I310" s="12"/>
      <c r="J310" s="12"/>
      <c r="K310" s="29"/>
      <c r="L310" s="12"/>
      <c r="M310" s="15">
        <f t="shared" si="21"/>
        <v>1138.5</v>
      </c>
      <c r="N310" s="12"/>
    </row>
    <row r="311" spans="1:14" ht="120" x14ac:dyDescent="0.2">
      <c r="A311" s="7">
        <v>5</v>
      </c>
      <c r="B311" s="13">
        <v>1100122</v>
      </c>
      <c r="C311" s="14" t="s">
        <v>155</v>
      </c>
      <c r="D311" s="14" t="s">
        <v>156</v>
      </c>
      <c r="E311" s="13">
        <v>2711</v>
      </c>
      <c r="F311" s="12" t="s">
        <v>157</v>
      </c>
      <c r="G311" s="12" t="s">
        <v>160</v>
      </c>
      <c r="H311" s="15">
        <v>87457.5</v>
      </c>
      <c r="I311" s="12"/>
      <c r="J311" s="12"/>
      <c r="K311" s="29">
        <v>150000</v>
      </c>
      <c r="L311" s="12"/>
      <c r="M311" s="15">
        <f t="shared" si="21"/>
        <v>237457.5</v>
      </c>
      <c r="N311" s="35" t="s">
        <v>1793</v>
      </c>
    </row>
    <row r="312" spans="1:14" x14ac:dyDescent="0.2">
      <c r="A312" s="7"/>
      <c r="B312" s="13">
        <v>1100122</v>
      </c>
      <c r="C312" s="14" t="s">
        <v>155</v>
      </c>
      <c r="D312" s="14" t="s">
        <v>156</v>
      </c>
      <c r="E312" s="13">
        <v>2721</v>
      </c>
      <c r="F312" s="12" t="s">
        <v>157</v>
      </c>
      <c r="G312" s="12" t="s">
        <v>161</v>
      </c>
      <c r="H312" s="15">
        <v>53820</v>
      </c>
      <c r="I312" s="12"/>
      <c r="J312" s="12"/>
      <c r="K312" s="29"/>
      <c r="L312" s="12"/>
      <c r="M312" s="15">
        <f t="shared" si="21"/>
        <v>53820</v>
      </c>
      <c r="N312" s="12"/>
    </row>
    <row r="313" spans="1:14" ht="15" x14ac:dyDescent="0.2">
      <c r="A313" s="7"/>
      <c r="B313" s="13">
        <v>1100122</v>
      </c>
      <c r="C313" s="14" t="s">
        <v>155</v>
      </c>
      <c r="D313" s="14" t="s">
        <v>156</v>
      </c>
      <c r="E313" s="13">
        <v>2723</v>
      </c>
      <c r="F313" s="12" t="s">
        <v>157</v>
      </c>
      <c r="G313" s="12" t="s">
        <v>83</v>
      </c>
      <c r="H313" s="15">
        <v>20692.5</v>
      </c>
      <c r="I313" s="12"/>
      <c r="J313" s="12"/>
      <c r="K313" s="29"/>
      <c r="L313" s="12"/>
      <c r="M313" s="15">
        <f t="shared" si="21"/>
        <v>20692.5</v>
      </c>
      <c r="N313" s="65"/>
    </row>
    <row r="314" spans="1:14" x14ac:dyDescent="0.2">
      <c r="A314" s="7"/>
      <c r="B314" s="13">
        <v>1100122</v>
      </c>
      <c r="C314" s="14" t="s">
        <v>155</v>
      </c>
      <c r="D314" s="14" t="s">
        <v>156</v>
      </c>
      <c r="E314" s="13">
        <v>2741</v>
      </c>
      <c r="F314" s="12" t="s">
        <v>157</v>
      </c>
      <c r="G314" s="12" t="s">
        <v>84</v>
      </c>
      <c r="H314" s="15">
        <v>250470</v>
      </c>
      <c r="I314" s="12"/>
      <c r="J314" s="12"/>
      <c r="K314" s="29"/>
      <c r="L314" s="12"/>
      <c r="M314" s="15">
        <f t="shared" si="21"/>
        <v>250470</v>
      </c>
      <c r="N314" s="12"/>
    </row>
    <row r="315" spans="1:14" x14ac:dyDescent="0.2">
      <c r="A315" s="7"/>
      <c r="B315" s="13">
        <v>1100122</v>
      </c>
      <c r="C315" s="14" t="s">
        <v>155</v>
      </c>
      <c r="D315" s="14" t="s">
        <v>156</v>
      </c>
      <c r="E315" s="13">
        <v>2911</v>
      </c>
      <c r="F315" s="12" t="s">
        <v>157</v>
      </c>
      <c r="G315" s="12" t="s">
        <v>44</v>
      </c>
      <c r="H315" s="15">
        <v>3415.5</v>
      </c>
      <c r="I315" s="12"/>
      <c r="J315" s="12"/>
      <c r="K315" s="29"/>
      <c r="L315" s="12"/>
      <c r="M315" s="15">
        <f t="shared" si="21"/>
        <v>3415.5</v>
      </c>
      <c r="N315" s="12"/>
    </row>
    <row r="316" spans="1:14" x14ac:dyDescent="0.2">
      <c r="A316" s="7"/>
      <c r="B316" s="13">
        <v>1100122</v>
      </c>
      <c r="C316" s="14" t="s">
        <v>155</v>
      </c>
      <c r="D316" s="14" t="s">
        <v>156</v>
      </c>
      <c r="E316" s="13">
        <v>2921</v>
      </c>
      <c r="F316" s="12" t="s">
        <v>157</v>
      </c>
      <c r="G316" s="12" t="s">
        <v>122</v>
      </c>
      <c r="H316" s="15">
        <v>4709</v>
      </c>
      <c r="I316" s="12"/>
      <c r="J316" s="12"/>
      <c r="K316" s="29"/>
      <c r="L316" s="12"/>
      <c r="M316" s="15">
        <f t="shared" si="21"/>
        <v>4709</v>
      </c>
      <c r="N316" s="12"/>
    </row>
    <row r="317" spans="1:14" x14ac:dyDescent="0.2">
      <c r="A317" s="7"/>
      <c r="B317" s="13">
        <v>1100122</v>
      </c>
      <c r="C317" s="14" t="s">
        <v>155</v>
      </c>
      <c r="D317" s="14" t="s">
        <v>156</v>
      </c>
      <c r="E317" s="13">
        <v>2941</v>
      </c>
      <c r="F317" s="12" t="s">
        <v>157</v>
      </c>
      <c r="G317" s="12" t="s">
        <v>45</v>
      </c>
      <c r="H317" s="15">
        <v>5175</v>
      </c>
      <c r="I317" s="12"/>
      <c r="J317" s="12"/>
      <c r="K317" s="12"/>
      <c r="L317" s="12"/>
      <c r="M317" s="15">
        <f t="shared" si="21"/>
        <v>5175</v>
      </c>
      <c r="N317" s="12"/>
    </row>
    <row r="318" spans="1:14" ht="120" x14ac:dyDescent="0.2">
      <c r="A318" s="7">
        <v>5</v>
      </c>
      <c r="B318" s="13">
        <v>1100122</v>
      </c>
      <c r="C318" s="14" t="s">
        <v>155</v>
      </c>
      <c r="D318" s="14" t="s">
        <v>156</v>
      </c>
      <c r="E318" s="13">
        <v>2961</v>
      </c>
      <c r="F318" s="12" t="s">
        <v>157</v>
      </c>
      <c r="G318" s="12" t="s">
        <v>123</v>
      </c>
      <c r="H318" s="15">
        <v>75000</v>
      </c>
      <c r="I318" s="12"/>
      <c r="J318" s="12"/>
      <c r="K318" s="29">
        <v>80000</v>
      </c>
      <c r="L318" s="12"/>
      <c r="M318" s="15">
        <f t="shared" si="21"/>
        <v>155000</v>
      </c>
      <c r="N318" s="35" t="s">
        <v>1793</v>
      </c>
    </row>
    <row r="319" spans="1:14" ht="120" x14ac:dyDescent="0.2">
      <c r="A319" s="7">
        <v>5</v>
      </c>
      <c r="B319" s="13">
        <v>1100122</v>
      </c>
      <c r="C319" s="14" t="s">
        <v>155</v>
      </c>
      <c r="D319" s="14" t="s">
        <v>156</v>
      </c>
      <c r="E319" s="13">
        <v>3221</v>
      </c>
      <c r="F319" s="12" t="s">
        <v>157</v>
      </c>
      <c r="G319" s="12" t="s">
        <v>86</v>
      </c>
      <c r="H319" s="15">
        <v>441738</v>
      </c>
      <c r="I319" s="12"/>
      <c r="J319" s="12"/>
      <c r="K319" s="12"/>
      <c r="L319" s="30">
        <v>270000</v>
      </c>
      <c r="M319" s="15">
        <f t="shared" si="21"/>
        <v>171738</v>
      </c>
      <c r="N319" s="35" t="s">
        <v>1793</v>
      </c>
    </row>
    <row r="320" spans="1:14" ht="15" x14ac:dyDescent="0.25">
      <c r="A320" s="7"/>
      <c r="B320" s="13">
        <v>1100122</v>
      </c>
      <c r="C320" s="14" t="s">
        <v>155</v>
      </c>
      <c r="D320" s="14" t="s">
        <v>156</v>
      </c>
      <c r="E320" s="13">
        <v>3291</v>
      </c>
      <c r="F320" s="12" t="s">
        <v>157</v>
      </c>
      <c r="G320" s="12" t="s">
        <v>87</v>
      </c>
      <c r="H320" s="15">
        <v>42772.5</v>
      </c>
      <c r="I320" s="12"/>
      <c r="J320" s="12"/>
      <c r="K320" s="12"/>
      <c r="L320" s="30"/>
      <c r="M320" s="15">
        <f t="shared" si="21"/>
        <v>42772.5</v>
      </c>
      <c r="N320" s="94"/>
    </row>
    <row r="321" spans="1:14" x14ac:dyDescent="0.2">
      <c r="A321" s="7"/>
      <c r="B321" s="13">
        <v>1100122</v>
      </c>
      <c r="C321" s="14" t="s">
        <v>155</v>
      </c>
      <c r="D321" s="14" t="s">
        <v>156</v>
      </c>
      <c r="E321" s="13">
        <v>3321</v>
      </c>
      <c r="F321" s="12" t="s">
        <v>157</v>
      </c>
      <c r="G321" s="12" t="s">
        <v>162</v>
      </c>
      <c r="H321" s="15">
        <v>15000</v>
      </c>
      <c r="I321" s="12"/>
      <c r="J321" s="12"/>
      <c r="K321" s="12"/>
      <c r="L321" s="12"/>
      <c r="M321" s="15">
        <f t="shared" si="21"/>
        <v>15000</v>
      </c>
      <c r="N321" s="12"/>
    </row>
    <row r="322" spans="1:14" x14ac:dyDescent="0.2">
      <c r="A322" s="7"/>
      <c r="B322" s="13">
        <v>1100122</v>
      </c>
      <c r="C322" s="14" t="s">
        <v>155</v>
      </c>
      <c r="D322" s="14" t="s">
        <v>156</v>
      </c>
      <c r="E322" s="13">
        <v>3341</v>
      </c>
      <c r="F322" s="12" t="s">
        <v>157</v>
      </c>
      <c r="G322" s="12" t="s">
        <v>89</v>
      </c>
      <c r="H322" s="15">
        <v>13455</v>
      </c>
      <c r="I322" s="12"/>
      <c r="J322" s="12"/>
      <c r="K322" s="12"/>
      <c r="L322" s="12"/>
      <c r="M322" s="15">
        <f t="shared" si="21"/>
        <v>13455</v>
      </c>
      <c r="N322" s="12"/>
    </row>
    <row r="323" spans="1:14" x14ac:dyDescent="0.2">
      <c r="A323" s="7"/>
      <c r="B323" s="13">
        <v>1100122</v>
      </c>
      <c r="C323" s="14" t="s">
        <v>155</v>
      </c>
      <c r="D323" s="14" t="s">
        <v>156</v>
      </c>
      <c r="E323" s="13">
        <v>3361</v>
      </c>
      <c r="F323" s="12" t="s">
        <v>157</v>
      </c>
      <c r="G323" s="12" t="s">
        <v>47</v>
      </c>
      <c r="H323" s="15">
        <v>15939</v>
      </c>
      <c r="I323" s="12"/>
      <c r="J323" s="12"/>
      <c r="K323" s="12"/>
      <c r="L323" s="12"/>
      <c r="M323" s="15">
        <f t="shared" si="21"/>
        <v>15939</v>
      </c>
      <c r="N323" s="12"/>
    </row>
    <row r="324" spans="1:14" x14ac:dyDescent="0.2">
      <c r="A324" s="7"/>
      <c r="B324" s="13">
        <v>1100122</v>
      </c>
      <c r="C324" s="14" t="s">
        <v>155</v>
      </c>
      <c r="D324" s="14" t="s">
        <v>156</v>
      </c>
      <c r="E324" s="13">
        <v>3511</v>
      </c>
      <c r="F324" s="12" t="s">
        <v>157</v>
      </c>
      <c r="G324" s="12" t="s">
        <v>91</v>
      </c>
      <c r="H324" s="15">
        <v>5692.5</v>
      </c>
      <c r="I324" s="12"/>
      <c r="J324" s="12"/>
      <c r="K324" s="12"/>
      <c r="L324" s="12"/>
      <c r="M324" s="15">
        <f t="shared" si="21"/>
        <v>5692.5</v>
      </c>
      <c r="N324" s="12"/>
    </row>
    <row r="325" spans="1:14" x14ac:dyDescent="0.2">
      <c r="A325" s="7"/>
      <c r="B325" s="13">
        <v>1100122</v>
      </c>
      <c r="C325" s="14" t="s">
        <v>155</v>
      </c>
      <c r="D325" s="14" t="s">
        <v>156</v>
      </c>
      <c r="E325" s="13">
        <v>3551</v>
      </c>
      <c r="F325" s="12" t="s">
        <v>157</v>
      </c>
      <c r="G325" s="12" t="s">
        <v>124</v>
      </c>
      <c r="H325" s="15">
        <v>100000</v>
      </c>
      <c r="I325" s="12"/>
      <c r="J325" s="12"/>
      <c r="K325" s="12"/>
      <c r="L325" s="12"/>
      <c r="M325" s="15">
        <f t="shared" si="21"/>
        <v>100000</v>
      </c>
      <c r="N325" s="12"/>
    </row>
    <row r="326" spans="1:14" x14ac:dyDescent="0.2">
      <c r="A326" s="7"/>
      <c r="B326" s="13">
        <v>1100122</v>
      </c>
      <c r="C326" s="14" t="s">
        <v>155</v>
      </c>
      <c r="D326" s="14" t="s">
        <v>156</v>
      </c>
      <c r="E326" s="13">
        <v>3571</v>
      </c>
      <c r="F326" s="12" t="s">
        <v>157</v>
      </c>
      <c r="G326" s="12" t="s">
        <v>92</v>
      </c>
      <c r="H326" s="15">
        <v>50000</v>
      </c>
      <c r="I326" s="12"/>
      <c r="J326" s="12"/>
      <c r="K326" s="12"/>
      <c r="L326" s="12"/>
      <c r="M326" s="15">
        <f t="shared" ref="M326:M351" si="22">H326+I326-J326+K326-L326</f>
        <v>50000</v>
      </c>
      <c r="N326" s="12"/>
    </row>
    <row r="327" spans="1:14" x14ac:dyDescent="0.2">
      <c r="A327" s="7"/>
      <c r="B327" s="13">
        <v>1100122</v>
      </c>
      <c r="C327" s="14" t="s">
        <v>155</v>
      </c>
      <c r="D327" s="14" t="s">
        <v>156</v>
      </c>
      <c r="E327" s="13">
        <v>3581</v>
      </c>
      <c r="F327" s="12" t="s">
        <v>157</v>
      </c>
      <c r="G327" s="12" t="s">
        <v>163</v>
      </c>
      <c r="H327" s="15">
        <v>1035000</v>
      </c>
      <c r="I327" s="12"/>
      <c r="J327" s="12"/>
      <c r="K327" s="12"/>
      <c r="L327" s="12"/>
      <c r="M327" s="15">
        <f t="shared" si="22"/>
        <v>1035000</v>
      </c>
      <c r="N327" s="12"/>
    </row>
    <row r="328" spans="1:14" x14ac:dyDescent="0.2">
      <c r="A328" s="7"/>
      <c r="B328" s="13">
        <v>1100122</v>
      </c>
      <c r="C328" s="14" t="s">
        <v>155</v>
      </c>
      <c r="D328" s="14" t="s">
        <v>156</v>
      </c>
      <c r="E328" s="13">
        <v>3612</v>
      </c>
      <c r="F328" s="12" t="s">
        <v>157</v>
      </c>
      <c r="G328" s="12" t="s">
        <v>125</v>
      </c>
      <c r="H328" s="15">
        <v>56925</v>
      </c>
      <c r="I328" s="12"/>
      <c r="J328" s="12"/>
      <c r="K328" s="12"/>
      <c r="L328" s="12"/>
      <c r="M328" s="15">
        <f t="shared" si="22"/>
        <v>56925</v>
      </c>
      <c r="N328" s="12"/>
    </row>
    <row r="329" spans="1:14" x14ac:dyDescent="0.2">
      <c r="A329" s="7"/>
      <c r="B329" s="13">
        <v>1100122</v>
      </c>
      <c r="C329" s="14" t="s">
        <v>155</v>
      </c>
      <c r="D329" s="14" t="s">
        <v>156</v>
      </c>
      <c r="E329" s="13">
        <v>3711</v>
      </c>
      <c r="F329" s="12" t="s">
        <v>157</v>
      </c>
      <c r="G329" s="12" t="s">
        <v>95</v>
      </c>
      <c r="H329" s="15">
        <v>13455</v>
      </c>
      <c r="I329" s="12"/>
      <c r="J329" s="12"/>
      <c r="K329" s="12"/>
      <c r="L329" s="12"/>
      <c r="M329" s="15">
        <f t="shared" si="22"/>
        <v>13455</v>
      </c>
      <c r="N329" s="12"/>
    </row>
    <row r="330" spans="1:14" x14ac:dyDescent="0.2">
      <c r="A330" s="7"/>
      <c r="B330" s="13">
        <v>1100122</v>
      </c>
      <c r="C330" s="14" t="s">
        <v>155</v>
      </c>
      <c r="D330" s="14" t="s">
        <v>156</v>
      </c>
      <c r="E330" s="13">
        <v>3721</v>
      </c>
      <c r="F330" s="12" t="s">
        <v>157</v>
      </c>
      <c r="G330" s="12" t="s">
        <v>51</v>
      </c>
      <c r="H330" s="15">
        <v>25487</v>
      </c>
      <c r="I330" s="12"/>
      <c r="J330" s="12"/>
      <c r="K330" s="12"/>
      <c r="L330" s="12"/>
      <c r="M330" s="15">
        <f t="shared" si="22"/>
        <v>25487</v>
      </c>
      <c r="N330" s="12"/>
    </row>
    <row r="331" spans="1:14" x14ac:dyDescent="0.2">
      <c r="A331" s="7"/>
      <c r="B331" s="13">
        <v>1100122</v>
      </c>
      <c r="C331" s="14" t="s">
        <v>155</v>
      </c>
      <c r="D331" s="14" t="s">
        <v>156</v>
      </c>
      <c r="E331" s="13">
        <v>3751</v>
      </c>
      <c r="F331" s="12" t="s">
        <v>157</v>
      </c>
      <c r="G331" s="12" t="s">
        <v>52</v>
      </c>
      <c r="H331" s="15">
        <v>47092.5</v>
      </c>
      <c r="I331" s="12"/>
      <c r="J331" s="12"/>
      <c r="K331" s="12"/>
      <c r="L331" s="12"/>
      <c r="M331" s="15">
        <f t="shared" si="22"/>
        <v>47092.5</v>
      </c>
      <c r="N331" s="12"/>
    </row>
    <row r="332" spans="1:14" x14ac:dyDescent="0.2">
      <c r="A332" s="7"/>
      <c r="B332" s="13">
        <v>1100122</v>
      </c>
      <c r="C332" s="14" t="s">
        <v>155</v>
      </c>
      <c r="D332" s="14" t="s">
        <v>156</v>
      </c>
      <c r="E332" s="13">
        <v>3761</v>
      </c>
      <c r="F332" s="12" t="s">
        <v>157</v>
      </c>
      <c r="G332" s="12" t="s">
        <v>98</v>
      </c>
      <c r="H332" s="15">
        <v>25875</v>
      </c>
      <c r="I332" s="12"/>
      <c r="J332" s="12"/>
      <c r="K332" s="12"/>
      <c r="L332" s="12"/>
      <c r="M332" s="15">
        <f t="shared" si="22"/>
        <v>25875</v>
      </c>
      <c r="N332" s="12"/>
    </row>
    <row r="333" spans="1:14" x14ac:dyDescent="0.2">
      <c r="A333" s="7"/>
      <c r="B333" s="13">
        <v>1100122</v>
      </c>
      <c r="C333" s="14" t="s">
        <v>155</v>
      </c>
      <c r="D333" s="14" t="s">
        <v>156</v>
      </c>
      <c r="E333" s="13">
        <v>3961</v>
      </c>
      <c r="F333" s="12" t="s">
        <v>157</v>
      </c>
      <c r="G333" s="12" t="s">
        <v>105</v>
      </c>
      <c r="H333" s="15">
        <v>25875</v>
      </c>
      <c r="I333" s="12"/>
      <c r="J333" s="12"/>
      <c r="K333" s="12"/>
      <c r="L333" s="12"/>
      <c r="M333" s="15">
        <f t="shared" si="22"/>
        <v>25875</v>
      </c>
      <c r="N333" s="12"/>
    </row>
    <row r="334" spans="1:14" x14ac:dyDescent="0.2">
      <c r="A334" s="7"/>
      <c r="B334" s="13">
        <v>1100122</v>
      </c>
      <c r="C334" s="14" t="s">
        <v>155</v>
      </c>
      <c r="D334" s="14" t="s">
        <v>156</v>
      </c>
      <c r="E334" s="13">
        <v>4411</v>
      </c>
      <c r="F334" s="12" t="s">
        <v>157</v>
      </c>
      <c r="G334" s="12" t="s">
        <v>53</v>
      </c>
      <c r="H334" s="15">
        <v>1076400</v>
      </c>
      <c r="I334" s="12"/>
      <c r="J334" s="12"/>
      <c r="K334" s="12"/>
      <c r="L334" s="12"/>
      <c r="M334" s="15">
        <f t="shared" si="22"/>
        <v>1076400</v>
      </c>
      <c r="N334" s="12"/>
    </row>
    <row r="335" spans="1:14" x14ac:dyDescent="0.2">
      <c r="A335" s="7"/>
      <c r="B335" s="13">
        <v>1100122</v>
      </c>
      <c r="C335" s="14" t="s">
        <v>155</v>
      </c>
      <c r="D335" s="14" t="s">
        <v>156</v>
      </c>
      <c r="E335" s="13">
        <v>4481</v>
      </c>
      <c r="F335" s="12" t="s">
        <v>157</v>
      </c>
      <c r="G335" s="12" t="s">
        <v>164</v>
      </c>
      <c r="H335" s="15">
        <v>1550016</v>
      </c>
      <c r="I335" s="12"/>
      <c r="J335" s="12"/>
      <c r="K335" s="12"/>
      <c r="L335" s="12"/>
      <c r="M335" s="15">
        <f t="shared" si="22"/>
        <v>1550016</v>
      </c>
      <c r="N335" s="12"/>
    </row>
    <row r="336" spans="1:14" x14ac:dyDescent="0.2">
      <c r="A336" s="7"/>
      <c r="B336" s="13">
        <v>1100122</v>
      </c>
      <c r="C336" s="14" t="s">
        <v>155</v>
      </c>
      <c r="D336" s="14" t="s">
        <v>156</v>
      </c>
      <c r="E336" s="13">
        <v>7911</v>
      </c>
      <c r="F336" s="12" t="s">
        <v>157</v>
      </c>
      <c r="G336" s="12" t="s">
        <v>165</v>
      </c>
      <c r="H336" s="15">
        <v>2794500</v>
      </c>
      <c r="I336" s="12"/>
      <c r="J336" s="12"/>
      <c r="K336" s="12"/>
      <c r="L336" s="12"/>
      <c r="M336" s="15">
        <f t="shared" si="22"/>
        <v>2794500</v>
      </c>
      <c r="N336" s="12"/>
    </row>
    <row r="337" spans="1:14" x14ac:dyDescent="0.2">
      <c r="A337" s="7"/>
      <c r="B337" s="13">
        <v>1500522</v>
      </c>
      <c r="C337" s="14" t="s">
        <v>155</v>
      </c>
      <c r="D337" s="14" t="s">
        <v>156</v>
      </c>
      <c r="E337" s="13">
        <v>1131</v>
      </c>
      <c r="F337" s="12" t="s">
        <v>157</v>
      </c>
      <c r="G337" s="14" t="s">
        <v>55</v>
      </c>
      <c r="H337" s="15">
        <v>3154667.19</v>
      </c>
      <c r="I337" s="12"/>
      <c r="J337" s="12"/>
      <c r="K337" s="29"/>
      <c r="L337" s="30"/>
      <c r="M337" s="15">
        <f t="shared" si="22"/>
        <v>3154667.19</v>
      </c>
      <c r="N337" s="12"/>
    </row>
    <row r="338" spans="1:14" ht="45" x14ac:dyDescent="0.2">
      <c r="A338" s="7" t="s">
        <v>1881</v>
      </c>
      <c r="B338" s="13">
        <v>1500522</v>
      </c>
      <c r="C338" s="14" t="s">
        <v>155</v>
      </c>
      <c r="D338" s="14" t="s">
        <v>156</v>
      </c>
      <c r="E338" s="13">
        <v>1321</v>
      </c>
      <c r="F338" s="12" t="s">
        <v>157</v>
      </c>
      <c r="G338" s="12" t="s">
        <v>56</v>
      </c>
      <c r="H338" s="15">
        <v>80412.77</v>
      </c>
      <c r="I338" s="12"/>
      <c r="J338" s="12"/>
      <c r="K338" s="29">
        <v>6500</v>
      </c>
      <c r="L338" s="30"/>
      <c r="M338" s="15">
        <f t="shared" si="22"/>
        <v>86912.77</v>
      </c>
      <c r="N338" s="35" t="s">
        <v>1886</v>
      </c>
    </row>
    <row r="339" spans="1:14" x14ac:dyDescent="0.2">
      <c r="A339" s="7"/>
      <c r="B339" s="13">
        <v>1500522</v>
      </c>
      <c r="C339" s="14" t="s">
        <v>155</v>
      </c>
      <c r="D339" s="14" t="s">
        <v>156</v>
      </c>
      <c r="E339" s="13">
        <v>1322</v>
      </c>
      <c r="F339" s="12" t="s">
        <v>157</v>
      </c>
      <c r="G339" s="12" t="s">
        <v>166</v>
      </c>
      <c r="H339" s="15">
        <v>55000</v>
      </c>
      <c r="I339" s="12"/>
      <c r="J339" s="12"/>
      <c r="K339" s="12"/>
      <c r="L339" s="12"/>
      <c r="M339" s="15">
        <f t="shared" si="22"/>
        <v>55000</v>
      </c>
      <c r="N339" s="12"/>
    </row>
    <row r="340" spans="1:14" ht="45" x14ac:dyDescent="0.2">
      <c r="A340" s="7" t="s">
        <v>1885</v>
      </c>
      <c r="B340" s="13">
        <v>1500522</v>
      </c>
      <c r="C340" s="14" t="s">
        <v>155</v>
      </c>
      <c r="D340" s="14" t="s">
        <v>156</v>
      </c>
      <c r="E340" s="13">
        <v>1323</v>
      </c>
      <c r="F340" s="12" t="s">
        <v>157</v>
      </c>
      <c r="G340" s="12" t="s">
        <v>57</v>
      </c>
      <c r="H340" s="15">
        <v>313095.76</v>
      </c>
      <c r="I340" s="12"/>
      <c r="J340" s="12"/>
      <c r="K340" s="29">
        <v>8200</v>
      </c>
      <c r="L340" s="30"/>
      <c r="M340" s="15">
        <f t="shared" si="22"/>
        <v>321295.76</v>
      </c>
      <c r="N340" s="35" t="s">
        <v>1886</v>
      </c>
    </row>
    <row r="341" spans="1:14" x14ac:dyDescent="0.2">
      <c r="A341" s="7"/>
      <c r="B341" s="13">
        <v>1500522</v>
      </c>
      <c r="C341" s="14" t="s">
        <v>155</v>
      </c>
      <c r="D341" s="14" t="s">
        <v>156</v>
      </c>
      <c r="E341" s="13">
        <v>1331</v>
      </c>
      <c r="F341" s="12" t="s">
        <v>157</v>
      </c>
      <c r="G341" s="12" t="s">
        <v>167</v>
      </c>
      <c r="H341" s="15">
        <v>55000</v>
      </c>
      <c r="I341" s="12"/>
      <c r="J341" s="12"/>
      <c r="K341" s="12"/>
      <c r="L341" s="12"/>
      <c r="M341" s="15">
        <f t="shared" si="22"/>
        <v>55000</v>
      </c>
      <c r="N341" s="12"/>
    </row>
    <row r="342" spans="1:14" x14ac:dyDescent="0.2">
      <c r="A342" s="7"/>
      <c r="B342" s="13">
        <v>1500522</v>
      </c>
      <c r="C342" s="14" t="s">
        <v>155</v>
      </c>
      <c r="D342" s="14" t="s">
        <v>156</v>
      </c>
      <c r="E342" s="13">
        <v>1332</v>
      </c>
      <c r="F342" s="12" t="s">
        <v>157</v>
      </c>
      <c r="G342" s="12" t="s">
        <v>168</v>
      </c>
      <c r="H342" s="15">
        <v>100000</v>
      </c>
      <c r="I342" s="12"/>
      <c r="J342" s="12"/>
      <c r="K342" s="12"/>
      <c r="L342" s="12"/>
      <c r="M342" s="15">
        <f t="shared" si="22"/>
        <v>100000</v>
      </c>
      <c r="N342" s="12"/>
    </row>
    <row r="343" spans="1:14" x14ac:dyDescent="0.2">
      <c r="A343" s="7"/>
      <c r="B343" s="13">
        <v>1500522</v>
      </c>
      <c r="C343" s="14" t="s">
        <v>155</v>
      </c>
      <c r="D343" s="14" t="s">
        <v>156</v>
      </c>
      <c r="E343" s="13">
        <v>1342</v>
      </c>
      <c r="F343" s="12" t="s">
        <v>157</v>
      </c>
      <c r="G343" s="12" t="s">
        <v>169</v>
      </c>
      <c r="H343" s="15">
        <v>378096.2</v>
      </c>
      <c r="I343" s="12"/>
      <c r="J343" s="12"/>
      <c r="K343" s="12"/>
      <c r="L343" s="12"/>
      <c r="M343" s="15">
        <f t="shared" si="22"/>
        <v>378096.2</v>
      </c>
      <c r="N343" s="12"/>
    </row>
    <row r="344" spans="1:14" x14ac:dyDescent="0.2">
      <c r="A344" s="7"/>
      <c r="B344" s="13">
        <v>1500522</v>
      </c>
      <c r="C344" s="14" t="s">
        <v>155</v>
      </c>
      <c r="D344" s="14" t="s">
        <v>156</v>
      </c>
      <c r="E344" s="13">
        <v>1413</v>
      </c>
      <c r="F344" s="12" t="s">
        <v>157</v>
      </c>
      <c r="G344" s="12" t="s">
        <v>58</v>
      </c>
      <c r="H344" s="15">
        <v>735189.33</v>
      </c>
      <c r="I344" s="12"/>
      <c r="J344" s="12"/>
      <c r="K344" s="12"/>
      <c r="L344" s="12"/>
      <c r="M344" s="15">
        <f t="shared" si="22"/>
        <v>735189.33</v>
      </c>
      <c r="N344" s="12"/>
    </row>
    <row r="345" spans="1:14" x14ac:dyDescent="0.2">
      <c r="A345" s="7"/>
      <c r="B345" s="13">
        <v>1500522</v>
      </c>
      <c r="C345" s="14" t="s">
        <v>155</v>
      </c>
      <c r="D345" s="14" t="s">
        <v>156</v>
      </c>
      <c r="E345" s="13">
        <v>1421</v>
      </c>
      <c r="F345" s="12" t="s">
        <v>157</v>
      </c>
      <c r="G345" s="12" t="s">
        <v>59</v>
      </c>
      <c r="H345" s="15">
        <v>186985.56</v>
      </c>
      <c r="I345" s="12"/>
      <c r="J345" s="12"/>
      <c r="K345" s="12"/>
      <c r="L345" s="12"/>
      <c r="M345" s="15">
        <f t="shared" si="22"/>
        <v>186985.56</v>
      </c>
      <c r="N345" s="12"/>
    </row>
    <row r="346" spans="1:14" x14ac:dyDescent="0.2">
      <c r="A346" s="7"/>
      <c r="B346" s="13">
        <v>1500522</v>
      </c>
      <c r="C346" s="14" t="s">
        <v>155</v>
      </c>
      <c r="D346" s="14" t="s">
        <v>156</v>
      </c>
      <c r="E346" s="13">
        <v>1431</v>
      </c>
      <c r="F346" s="12" t="s">
        <v>157</v>
      </c>
      <c r="G346" s="12" t="s">
        <v>60</v>
      </c>
      <c r="H346" s="15">
        <v>215589.78</v>
      </c>
      <c r="I346" s="12"/>
      <c r="J346" s="12"/>
      <c r="K346" s="12"/>
      <c r="L346" s="12"/>
      <c r="M346" s="15">
        <f t="shared" si="22"/>
        <v>215589.78</v>
      </c>
      <c r="N346" s="12"/>
    </row>
    <row r="347" spans="1:14" x14ac:dyDescent="0.2">
      <c r="A347" s="7"/>
      <c r="B347" s="13">
        <v>1500522</v>
      </c>
      <c r="C347" s="14" t="s">
        <v>155</v>
      </c>
      <c r="D347" s="14" t="s">
        <v>156</v>
      </c>
      <c r="E347" s="13">
        <v>1542</v>
      </c>
      <c r="F347" s="12" t="s">
        <v>157</v>
      </c>
      <c r="G347" s="12" t="s">
        <v>63</v>
      </c>
      <c r="H347" s="15">
        <v>191060.92</v>
      </c>
      <c r="I347" s="12"/>
      <c r="J347" s="12"/>
      <c r="K347" s="29"/>
      <c r="L347" s="12"/>
      <c r="M347" s="15">
        <f t="shared" si="22"/>
        <v>191060.92</v>
      </c>
      <c r="N347" s="12"/>
    </row>
    <row r="348" spans="1:14" x14ac:dyDescent="0.2">
      <c r="A348" s="7"/>
      <c r="B348" s="13">
        <v>1500522</v>
      </c>
      <c r="C348" s="14" t="s">
        <v>155</v>
      </c>
      <c r="D348" s="14" t="s">
        <v>156</v>
      </c>
      <c r="E348" s="13">
        <v>1543</v>
      </c>
      <c r="F348" s="12" t="s">
        <v>157</v>
      </c>
      <c r="G348" s="12" t="s">
        <v>64</v>
      </c>
      <c r="H348" s="15">
        <v>142385.38</v>
      </c>
      <c r="I348" s="12"/>
      <c r="J348" s="12"/>
      <c r="K348" s="29"/>
      <c r="L348" s="12"/>
      <c r="M348" s="15">
        <f t="shared" si="22"/>
        <v>142385.38</v>
      </c>
      <c r="N348" s="12"/>
    </row>
    <row r="349" spans="1:14" ht="45" x14ac:dyDescent="0.2">
      <c r="A349" s="7" t="s">
        <v>1884</v>
      </c>
      <c r="B349" s="13">
        <v>1500522</v>
      </c>
      <c r="C349" s="14" t="s">
        <v>155</v>
      </c>
      <c r="D349" s="14" t="s">
        <v>156</v>
      </c>
      <c r="E349" s="13">
        <v>1544</v>
      </c>
      <c r="F349" s="12" t="s">
        <v>157</v>
      </c>
      <c r="G349" s="12" t="s">
        <v>65</v>
      </c>
      <c r="H349" s="15">
        <v>25357.73</v>
      </c>
      <c r="I349" s="12"/>
      <c r="J349" s="12"/>
      <c r="K349" s="29">
        <v>8700</v>
      </c>
      <c r="L349" s="30"/>
      <c r="M349" s="15">
        <f t="shared" si="22"/>
        <v>34057.729999999996</v>
      </c>
      <c r="N349" s="35" t="s">
        <v>1886</v>
      </c>
    </row>
    <row r="350" spans="1:14" x14ac:dyDescent="0.2">
      <c r="A350" s="7"/>
      <c r="B350" s="13">
        <v>1500522</v>
      </c>
      <c r="C350" s="14" t="s">
        <v>155</v>
      </c>
      <c r="D350" s="14" t="s">
        <v>156</v>
      </c>
      <c r="E350" s="13">
        <v>1591</v>
      </c>
      <c r="F350" s="12" t="s">
        <v>157</v>
      </c>
      <c r="G350" s="12" t="s">
        <v>111</v>
      </c>
      <c r="H350" s="15">
        <v>6518.67</v>
      </c>
      <c r="I350" s="12"/>
      <c r="J350" s="12"/>
      <c r="K350" s="12"/>
      <c r="L350" s="12"/>
      <c r="M350" s="15">
        <f t="shared" si="22"/>
        <v>6518.67</v>
      </c>
      <c r="N350" s="12"/>
    </row>
    <row r="351" spans="1:14" ht="45" x14ac:dyDescent="0.2">
      <c r="A351" s="7">
        <v>43</v>
      </c>
      <c r="B351" s="13">
        <v>1500522</v>
      </c>
      <c r="C351" s="14" t="s">
        <v>155</v>
      </c>
      <c r="D351" s="14" t="s">
        <v>156</v>
      </c>
      <c r="E351" s="13">
        <v>3981</v>
      </c>
      <c r="F351" s="12" t="s">
        <v>157</v>
      </c>
      <c r="G351" s="12" t="s">
        <v>66</v>
      </c>
      <c r="H351" s="15">
        <v>107384.65</v>
      </c>
      <c r="I351" s="12"/>
      <c r="J351" s="12"/>
      <c r="K351" s="29">
        <v>7000</v>
      </c>
      <c r="L351" s="30"/>
      <c r="M351" s="15">
        <f t="shared" si="22"/>
        <v>114384.65</v>
      </c>
      <c r="N351" s="35" t="s">
        <v>1865</v>
      </c>
    </row>
    <row r="352" spans="1:14" ht="15" x14ac:dyDescent="0.25">
      <c r="A352" s="7"/>
      <c r="B352" s="23" t="s">
        <v>170</v>
      </c>
      <c r="C352" s="23"/>
      <c r="D352" s="23"/>
      <c r="E352" s="23"/>
      <c r="F352" s="24"/>
      <c r="G352" s="25" t="s">
        <v>18</v>
      </c>
      <c r="H352" s="27">
        <v>13856822.439999999</v>
      </c>
      <c r="I352" s="27">
        <f t="shared" ref="I352:L352" si="23">SUM(I294:I351)</f>
        <v>0</v>
      </c>
      <c r="J352" s="27">
        <f t="shared" si="23"/>
        <v>0</v>
      </c>
      <c r="K352" s="27">
        <f t="shared" si="23"/>
        <v>300400</v>
      </c>
      <c r="L352" s="27">
        <f t="shared" si="23"/>
        <v>270000</v>
      </c>
      <c r="M352" s="27">
        <f>SUM(M294:M351)</f>
        <v>13887222.439999999</v>
      </c>
      <c r="N352" s="12"/>
    </row>
    <row r="353" spans="1:14" ht="15" x14ac:dyDescent="0.25">
      <c r="A353" s="7"/>
      <c r="B353" s="23" t="s">
        <v>171</v>
      </c>
      <c r="C353" s="21"/>
      <c r="D353" s="21"/>
      <c r="E353" s="32"/>
      <c r="F353" s="21"/>
      <c r="G353" s="33"/>
      <c r="H353" s="21"/>
      <c r="I353" s="21"/>
      <c r="J353" s="21"/>
      <c r="K353" s="21"/>
      <c r="L353" s="21"/>
      <c r="M353" s="21"/>
      <c r="N353" s="12"/>
    </row>
    <row r="354" spans="1:14" x14ac:dyDescent="0.2">
      <c r="A354" s="7"/>
      <c r="B354" s="13">
        <v>2510222</v>
      </c>
      <c r="C354" s="14" t="s">
        <v>172</v>
      </c>
      <c r="D354" s="14" t="s">
        <v>173</v>
      </c>
      <c r="E354" s="13">
        <v>1131</v>
      </c>
      <c r="F354" s="12" t="s">
        <v>148</v>
      </c>
      <c r="G354" s="12" t="s">
        <v>55</v>
      </c>
      <c r="H354" s="15">
        <v>40153824.909999996</v>
      </c>
      <c r="I354" s="12"/>
      <c r="J354" s="12"/>
      <c r="K354" s="29"/>
      <c r="L354" s="30"/>
      <c r="M354" s="15">
        <f t="shared" ref="M354:M385" si="24">H354+I354-J354+K354-L354</f>
        <v>40153824.909999996</v>
      </c>
      <c r="N354" s="12"/>
    </row>
    <row r="355" spans="1:14" x14ac:dyDescent="0.2">
      <c r="A355" s="7"/>
      <c r="B355" s="13">
        <v>2510222</v>
      </c>
      <c r="C355" s="14" t="s">
        <v>172</v>
      </c>
      <c r="D355" s="14" t="s">
        <v>174</v>
      </c>
      <c r="E355" s="13">
        <v>1131</v>
      </c>
      <c r="F355" s="12" t="s">
        <v>148</v>
      </c>
      <c r="G355" s="12" t="s">
        <v>55</v>
      </c>
      <c r="H355" s="15">
        <v>2180802</v>
      </c>
      <c r="I355" s="12"/>
      <c r="J355" s="12"/>
      <c r="K355" s="29"/>
      <c r="L355" s="30"/>
      <c r="M355" s="15">
        <f t="shared" si="24"/>
        <v>2180802</v>
      </c>
      <c r="N355" s="12"/>
    </row>
    <row r="356" spans="1:14" x14ac:dyDescent="0.2">
      <c r="A356" s="7"/>
      <c r="B356" s="13">
        <v>2510222</v>
      </c>
      <c r="C356" s="14" t="s">
        <v>172</v>
      </c>
      <c r="D356" s="14" t="s">
        <v>175</v>
      </c>
      <c r="E356" s="13">
        <v>1131</v>
      </c>
      <c r="F356" s="12" t="s">
        <v>148</v>
      </c>
      <c r="G356" s="12" t="s">
        <v>55</v>
      </c>
      <c r="H356" s="15">
        <v>758061.2</v>
      </c>
      <c r="I356" s="12"/>
      <c r="J356" s="12"/>
      <c r="K356" s="29"/>
      <c r="L356" s="30"/>
      <c r="M356" s="15">
        <f t="shared" si="24"/>
        <v>758061.2</v>
      </c>
      <c r="N356" s="12"/>
    </row>
    <row r="357" spans="1:14" x14ac:dyDescent="0.2">
      <c r="A357" s="7"/>
      <c r="B357" s="13">
        <v>2510222</v>
      </c>
      <c r="C357" s="14" t="s">
        <v>172</v>
      </c>
      <c r="D357" s="14" t="s">
        <v>176</v>
      </c>
      <c r="E357" s="13">
        <v>1131</v>
      </c>
      <c r="F357" s="12" t="s">
        <v>148</v>
      </c>
      <c r="G357" s="12" t="s">
        <v>55</v>
      </c>
      <c r="H357" s="15">
        <v>1342043.2</v>
      </c>
      <c r="I357" s="12"/>
      <c r="J357" s="12"/>
      <c r="K357" s="29"/>
      <c r="L357" s="30"/>
      <c r="M357" s="15">
        <f t="shared" si="24"/>
        <v>1342043.2</v>
      </c>
      <c r="N357" s="12"/>
    </row>
    <row r="358" spans="1:14" x14ac:dyDescent="0.2">
      <c r="A358" s="7"/>
      <c r="B358" s="13">
        <v>2510222</v>
      </c>
      <c r="C358" s="14" t="s">
        <v>172</v>
      </c>
      <c r="D358" s="14" t="s">
        <v>177</v>
      </c>
      <c r="E358" s="13">
        <v>1131</v>
      </c>
      <c r="F358" s="12" t="s">
        <v>148</v>
      </c>
      <c r="G358" s="12" t="s">
        <v>55</v>
      </c>
      <c r="H358" s="15">
        <v>1255034.25</v>
      </c>
      <c r="I358" s="12"/>
      <c r="J358" s="12"/>
      <c r="K358" s="29"/>
      <c r="L358" s="30"/>
      <c r="M358" s="15">
        <f t="shared" si="24"/>
        <v>1255034.25</v>
      </c>
      <c r="N358" s="12"/>
    </row>
    <row r="359" spans="1:14" x14ac:dyDescent="0.2">
      <c r="A359" s="7"/>
      <c r="B359" s="13">
        <v>2510222</v>
      </c>
      <c r="C359" s="14" t="s">
        <v>172</v>
      </c>
      <c r="D359" s="14" t="s">
        <v>178</v>
      </c>
      <c r="E359" s="13">
        <v>1131</v>
      </c>
      <c r="F359" s="12" t="s">
        <v>148</v>
      </c>
      <c r="G359" s="12" t="s">
        <v>55</v>
      </c>
      <c r="H359" s="15">
        <v>3821779.95</v>
      </c>
      <c r="I359" s="12"/>
      <c r="J359" s="12"/>
      <c r="K359" s="29"/>
      <c r="L359" s="30"/>
      <c r="M359" s="15">
        <f t="shared" si="24"/>
        <v>3821779.95</v>
      </c>
      <c r="N359" s="12"/>
    </row>
    <row r="360" spans="1:14" x14ac:dyDescent="0.2">
      <c r="A360" s="7"/>
      <c r="B360" s="13">
        <v>2510222</v>
      </c>
      <c r="C360" s="14" t="s">
        <v>172</v>
      </c>
      <c r="D360" s="14" t="s">
        <v>179</v>
      </c>
      <c r="E360" s="13">
        <v>1131</v>
      </c>
      <c r="F360" s="12" t="s">
        <v>148</v>
      </c>
      <c r="G360" s="12" t="s">
        <v>55</v>
      </c>
      <c r="H360" s="15">
        <v>1613471.55</v>
      </c>
      <c r="I360" s="12"/>
      <c r="J360" s="12"/>
      <c r="K360" s="29"/>
      <c r="L360" s="30"/>
      <c r="M360" s="15">
        <f t="shared" si="24"/>
        <v>1613471.55</v>
      </c>
      <c r="N360" s="12"/>
    </row>
    <row r="361" spans="1:14" x14ac:dyDescent="0.2">
      <c r="A361" s="7"/>
      <c r="B361" s="13">
        <v>2510222</v>
      </c>
      <c r="C361" s="14" t="s">
        <v>172</v>
      </c>
      <c r="D361" s="14" t="s">
        <v>173</v>
      </c>
      <c r="E361" s="13">
        <v>1321</v>
      </c>
      <c r="F361" s="12" t="s">
        <v>148</v>
      </c>
      <c r="G361" s="12" t="s">
        <v>56</v>
      </c>
      <c r="H361" s="15">
        <v>1147365.07</v>
      </c>
      <c r="I361" s="12"/>
      <c r="J361" s="12"/>
      <c r="K361" s="29"/>
      <c r="L361" s="30"/>
      <c r="M361" s="15">
        <f t="shared" si="24"/>
        <v>1147365.07</v>
      </c>
      <c r="N361" s="12"/>
    </row>
    <row r="362" spans="1:14" x14ac:dyDescent="0.2">
      <c r="A362" s="7"/>
      <c r="B362" s="13">
        <v>2510222</v>
      </c>
      <c r="C362" s="14" t="s">
        <v>172</v>
      </c>
      <c r="D362" s="14" t="s">
        <v>174</v>
      </c>
      <c r="E362" s="13">
        <v>1321</v>
      </c>
      <c r="F362" s="12" t="s">
        <v>148</v>
      </c>
      <c r="G362" s="12" t="s">
        <v>56</v>
      </c>
      <c r="H362" s="15">
        <v>59746.85</v>
      </c>
      <c r="I362" s="12"/>
      <c r="J362" s="12"/>
      <c r="K362" s="29"/>
      <c r="L362" s="30"/>
      <c r="M362" s="15">
        <f t="shared" si="24"/>
        <v>59746.85</v>
      </c>
      <c r="N362" s="12"/>
    </row>
    <row r="363" spans="1:14" x14ac:dyDescent="0.2">
      <c r="A363" s="7"/>
      <c r="B363" s="13">
        <v>2510222</v>
      </c>
      <c r="C363" s="14" t="s">
        <v>172</v>
      </c>
      <c r="D363" s="14" t="s">
        <v>175</v>
      </c>
      <c r="E363" s="13">
        <v>1321</v>
      </c>
      <c r="F363" s="12" t="s">
        <v>148</v>
      </c>
      <c r="G363" s="12" t="s">
        <v>56</v>
      </c>
      <c r="H363" s="15">
        <v>20768.5</v>
      </c>
      <c r="I363" s="12"/>
      <c r="J363" s="12"/>
      <c r="K363" s="29"/>
      <c r="L363" s="30"/>
      <c r="M363" s="15">
        <f t="shared" si="24"/>
        <v>20768.5</v>
      </c>
      <c r="N363" s="12"/>
    </row>
    <row r="364" spans="1:14" x14ac:dyDescent="0.2">
      <c r="A364" s="7"/>
      <c r="B364" s="13">
        <v>2510222</v>
      </c>
      <c r="C364" s="14" t="s">
        <v>172</v>
      </c>
      <c r="D364" s="14" t="s">
        <v>176</v>
      </c>
      <c r="E364" s="13">
        <v>1321</v>
      </c>
      <c r="F364" s="12" t="s">
        <v>148</v>
      </c>
      <c r="G364" s="12" t="s">
        <v>56</v>
      </c>
      <c r="H364" s="15">
        <v>36783.949999999997</v>
      </c>
      <c r="I364" s="12"/>
      <c r="J364" s="12"/>
      <c r="K364" s="29"/>
      <c r="L364" s="30"/>
      <c r="M364" s="15">
        <f t="shared" si="24"/>
        <v>36783.949999999997</v>
      </c>
      <c r="N364" s="12"/>
    </row>
    <row r="365" spans="1:14" x14ac:dyDescent="0.2">
      <c r="A365" s="7"/>
      <c r="B365" s="13">
        <v>2510222</v>
      </c>
      <c r="C365" s="14" t="s">
        <v>172</v>
      </c>
      <c r="D365" s="14" t="s">
        <v>177</v>
      </c>
      <c r="E365" s="13">
        <v>1321</v>
      </c>
      <c r="F365" s="12" t="s">
        <v>148</v>
      </c>
      <c r="G365" s="12" t="s">
        <v>56</v>
      </c>
      <c r="H365" s="15">
        <v>34383</v>
      </c>
      <c r="I365" s="12"/>
      <c r="J365" s="12"/>
      <c r="K365" s="29"/>
      <c r="L365" s="30"/>
      <c r="M365" s="15">
        <f t="shared" si="24"/>
        <v>34383</v>
      </c>
      <c r="N365" s="12"/>
    </row>
    <row r="366" spans="1:14" x14ac:dyDescent="0.2">
      <c r="A366" s="7"/>
      <c r="B366" s="13">
        <v>2510222</v>
      </c>
      <c r="C366" s="14" t="s">
        <v>172</v>
      </c>
      <c r="D366" s="14" t="s">
        <v>178</v>
      </c>
      <c r="E366" s="13">
        <v>1321</v>
      </c>
      <c r="F366" s="12" t="s">
        <v>148</v>
      </c>
      <c r="G366" s="12" t="s">
        <v>56</v>
      </c>
      <c r="H366" s="15">
        <v>104729.45</v>
      </c>
      <c r="I366" s="12"/>
      <c r="J366" s="12"/>
      <c r="K366" s="29"/>
      <c r="L366" s="30"/>
      <c r="M366" s="15">
        <f t="shared" si="24"/>
        <v>104729.45</v>
      </c>
      <c r="N366" s="12"/>
    </row>
    <row r="367" spans="1:14" x14ac:dyDescent="0.2">
      <c r="A367" s="7"/>
      <c r="B367" s="13">
        <v>2510222</v>
      </c>
      <c r="C367" s="14" t="s">
        <v>172</v>
      </c>
      <c r="D367" s="14" t="s">
        <v>179</v>
      </c>
      <c r="E367" s="13">
        <v>1321</v>
      </c>
      <c r="F367" s="12" t="s">
        <v>148</v>
      </c>
      <c r="G367" s="12" t="s">
        <v>56</v>
      </c>
      <c r="H367" s="15">
        <v>44208.800000000003</v>
      </c>
      <c r="I367" s="12"/>
      <c r="J367" s="12"/>
      <c r="K367" s="29"/>
      <c r="L367" s="30"/>
      <c r="M367" s="15">
        <f t="shared" si="24"/>
        <v>44208.800000000003</v>
      </c>
      <c r="N367" s="12"/>
    </row>
    <row r="368" spans="1:14" x14ac:dyDescent="0.2">
      <c r="A368" s="7"/>
      <c r="B368" s="13">
        <v>2510222</v>
      </c>
      <c r="C368" s="14" t="s">
        <v>172</v>
      </c>
      <c r="D368" s="14" t="s">
        <v>173</v>
      </c>
      <c r="E368" s="13">
        <v>1322</v>
      </c>
      <c r="F368" s="12" t="s">
        <v>148</v>
      </c>
      <c r="G368" s="12" t="s">
        <v>166</v>
      </c>
      <c r="H368" s="15">
        <v>75000</v>
      </c>
      <c r="I368" s="12"/>
      <c r="J368" s="12"/>
      <c r="K368" s="29"/>
      <c r="L368" s="30"/>
      <c r="M368" s="15">
        <f t="shared" si="24"/>
        <v>75000</v>
      </c>
      <c r="N368" s="12"/>
    </row>
    <row r="369" spans="1:14" x14ac:dyDescent="0.2">
      <c r="A369" s="7"/>
      <c r="B369" s="13">
        <v>2510222</v>
      </c>
      <c r="C369" s="14" t="s">
        <v>172</v>
      </c>
      <c r="D369" s="14" t="s">
        <v>176</v>
      </c>
      <c r="E369" s="13">
        <v>1322</v>
      </c>
      <c r="F369" s="12" t="s">
        <v>148</v>
      </c>
      <c r="G369" s="12" t="s">
        <v>166</v>
      </c>
      <c r="H369" s="15">
        <v>15000</v>
      </c>
      <c r="I369" s="12"/>
      <c r="J369" s="12"/>
      <c r="K369" s="29"/>
      <c r="L369" s="30"/>
      <c r="M369" s="15">
        <f t="shared" si="24"/>
        <v>15000</v>
      </c>
      <c r="N369" s="12"/>
    </row>
    <row r="370" spans="1:14" x14ac:dyDescent="0.2">
      <c r="A370" s="7"/>
      <c r="B370" s="13">
        <v>2510222</v>
      </c>
      <c r="C370" s="14" t="s">
        <v>172</v>
      </c>
      <c r="D370" s="14" t="s">
        <v>178</v>
      </c>
      <c r="E370" s="13">
        <v>1322</v>
      </c>
      <c r="F370" s="12" t="s">
        <v>148</v>
      </c>
      <c r="G370" s="12" t="s">
        <v>166</v>
      </c>
      <c r="H370" s="15">
        <v>120000</v>
      </c>
      <c r="I370" s="12"/>
      <c r="J370" s="12"/>
      <c r="K370" s="29"/>
      <c r="L370" s="30"/>
      <c r="M370" s="15">
        <f t="shared" si="24"/>
        <v>120000</v>
      </c>
      <c r="N370" s="12"/>
    </row>
    <row r="371" spans="1:14" x14ac:dyDescent="0.2">
      <c r="A371" s="7"/>
      <c r="B371" s="13">
        <v>2510222</v>
      </c>
      <c r="C371" s="14" t="s">
        <v>172</v>
      </c>
      <c r="D371" s="14" t="s">
        <v>173</v>
      </c>
      <c r="E371" s="13">
        <v>1323</v>
      </c>
      <c r="F371" s="12" t="s">
        <v>148</v>
      </c>
      <c r="G371" s="12" t="s">
        <v>57</v>
      </c>
      <c r="H371" s="15">
        <v>4439460.28</v>
      </c>
      <c r="I371" s="12"/>
      <c r="J371" s="12"/>
      <c r="K371" s="29"/>
      <c r="L371" s="30"/>
      <c r="M371" s="15">
        <f t="shared" si="24"/>
        <v>4439460.28</v>
      </c>
      <c r="N371" s="12"/>
    </row>
    <row r="372" spans="1:14" x14ac:dyDescent="0.2">
      <c r="A372" s="7"/>
      <c r="B372" s="13">
        <v>2510222</v>
      </c>
      <c r="C372" s="14" t="s">
        <v>172</v>
      </c>
      <c r="D372" s="14" t="s">
        <v>174</v>
      </c>
      <c r="E372" s="13">
        <v>1323</v>
      </c>
      <c r="F372" s="12" t="s">
        <v>148</v>
      </c>
      <c r="G372" s="12" t="s">
        <v>57</v>
      </c>
      <c r="H372" s="15">
        <v>238991.05</v>
      </c>
      <c r="I372" s="12"/>
      <c r="J372" s="12"/>
      <c r="K372" s="29"/>
      <c r="L372" s="30"/>
      <c r="M372" s="15">
        <f t="shared" si="24"/>
        <v>238991.05</v>
      </c>
      <c r="N372" s="12"/>
    </row>
    <row r="373" spans="1:14" x14ac:dyDescent="0.2">
      <c r="A373" s="7"/>
      <c r="B373" s="13">
        <v>2510222</v>
      </c>
      <c r="C373" s="14" t="s">
        <v>172</v>
      </c>
      <c r="D373" s="14" t="s">
        <v>175</v>
      </c>
      <c r="E373" s="13">
        <v>1323</v>
      </c>
      <c r="F373" s="12" t="s">
        <v>148</v>
      </c>
      <c r="G373" s="12" t="s">
        <v>57</v>
      </c>
      <c r="H373" s="15">
        <v>83077.649999999994</v>
      </c>
      <c r="I373" s="12"/>
      <c r="J373" s="12"/>
      <c r="K373" s="29"/>
      <c r="L373" s="30"/>
      <c r="M373" s="15">
        <f t="shared" si="24"/>
        <v>83077.649999999994</v>
      </c>
      <c r="N373" s="12"/>
    </row>
    <row r="374" spans="1:14" x14ac:dyDescent="0.2">
      <c r="A374" s="7"/>
      <c r="B374" s="13">
        <v>2510222</v>
      </c>
      <c r="C374" s="14" t="s">
        <v>172</v>
      </c>
      <c r="D374" s="14" t="s">
        <v>176</v>
      </c>
      <c r="E374" s="13">
        <v>1323</v>
      </c>
      <c r="F374" s="12" t="s">
        <v>148</v>
      </c>
      <c r="G374" s="12" t="s">
        <v>57</v>
      </c>
      <c r="H374" s="15">
        <v>147074.79999999999</v>
      </c>
      <c r="I374" s="12"/>
      <c r="J374" s="12"/>
      <c r="K374" s="29"/>
      <c r="L374" s="30"/>
      <c r="M374" s="15">
        <f t="shared" si="24"/>
        <v>147074.79999999999</v>
      </c>
      <c r="N374" s="12"/>
    </row>
    <row r="375" spans="1:14" x14ac:dyDescent="0.2">
      <c r="A375" s="7"/>
      <c r="B375" s="13">
        <v>2510222</v>
      </c>
      <c r="C375" s="14" t="s">
        <v>172</v>
      </c>
      <c r="D375" s="14" t="s">
        <v>177</v>
      </c>
      <c r="E375" s="13">
        <v>1323</v>
      </c>
      <c r="F375" s="12" t="s">
        <v>148</v>
      </c>
      <c r="G375" s="12" t="s">
        <v>57</v>
      </c>
      <c r="H375" s="15">
        <v>137539.29999999999</v>
      </c>
      <c r="I375" s="12"/>
      <c r="J375" s="12"/>
      <c r="K375" s="29"/>
      <c r="L375" s="30"/>
      <c r="M375" s="15">
        <f t="shared" si="24"/>
        <v>137539.29999999999</v>
      </c>
      <c r="N375" s="12"/>
    </row>
    <row r="376" spans="1:14" x14ac:dyDescent="0.2">
      <c r="A376" s="7"/>
      <c r="B376" s="13">
        <v>2510222</v>
      </c>
      <c r="C376" s="14" t="s">
        <v>172</v>
      </c>
      <c r="D376" s="14" t="s">
        <v>178</v>
      </c>
      <c r="E376" s="13">
        <v>1323</v>
      </c>
      <c r="F376" s="12" t="s">
        <v>148</v>
      </c>
      <c r="G376" s="12" t="s">
        <v>57</v>
      </c>
      <c r="H376" s="15">
        <v>418822.9</v>
      </c>
      <c r="I376" s="12"/>
      <c r="J376" s="12"/>
      <c r="K376" s="29"/>
      <c r="L376" s="30"/>
      <c r="M376" s="15">
        <f t="shared" si="24"/>
        <v>418822.9</v>
      </c>
      <c r="N376" s="12"/>
    </row>
    <row r="377" spans="1:14" x14ac:dyDescent="0.2">
      <c r="A377" s="7"/>
      <c r="B377" s="13">
        <v>2510222</v>
      </c>
      <c r="C377" s="14" t="s">
        <v>172</v>
      </c>
      <c r="D377" s="14" t="s">
        <v>179</v>
      </c>
      <c r="E377" s="13">
        <v>1323</v>
      </c>
      <c r="F377" s="12" t="s">
        <v>148</v>
      </c>
      <c r="G377" s="12" t="s">
        <v>57</v>
      </c>
      <c r="H377" s="15">
        <v>176824.25</v>
      </c>
      <c r="I377" s="12"/>
      <c r="J377" s="12"/>
      <c r="K377" s="29"/>
      <c r="L377" s="30"/>
      <c r="M377" s="15">
        <f t="shared" si="24"/>
        <v>176824.25</v>
      </c>
      <c r="N377" s="12"/>
    </row>
    <row r="378" spans="1:14" x14ac:dyDescent="0.2">
      <c r="A378" s="7"/>
      <c r="B378" s="13">
        <v>2510222</v>
      </c>
      <c r="C378" s="14" t="s">
        <v>172</v>
      </c>
      <c r="D378" s="14" t="s">
        <v>173</v>
      </c>
      <c r="E378" s="13">
        <v>1331</v>
      </c>
      <c r="F378" s="12" t="s">
        <v>148</v>
      </c>
      <c r="G378" s="12" t="s">
        <v>167</v>
      </c>
      <c r="H378" s="15">
        <v>150000</v>
      </c>
      <c r="I378" s="12"/>
      <c r="J378" s="12"/>
      <c r="K378" s="29"/>
      <c r="L378" s="30"/>
      <c r="M378" s="15">
        <f t="shared" si="24"/>
        <v>150000</v>
      </c>
      <c r="N378" s="12"/>
    </row>
    <row r="379" spans="1:14" x14ac:dyDescent="0.2">
      <c r="A379" s="7"/>
      <c r="B379" s="13">
        <v>2510222</v>
      </c>
      <c r="C379" s="14" t="s">
        <v>172</v>
      </c>
      <c r="D379" s="14" t="s">
        <v>173</v>
      </c>
      <c r="E379" s="13">
        <v>1332</v>
      </c>
      <c r="F379" s="12" t="s">
        <v>148</v>
      </c>
      <c r="G379" s="12" t="s">
        <v>168</v>
      </c>
      <c r="H379" s="15">
        <v>175000</v>
      </c>
      <c r="I379" s="12"/>
      <c r="J379" s="12"/>
      <c r="K379" s="29"/>
      <c r="L379" s="30"/>
      <c r="M379" s="15">
        <f t="shared" si="24"/>
        <v>175000</v>
      </c>
      <c r="N379" s="12"/>
    </row>
    <row r="380" spans="1:14" x14ac:dyDescent="0.2">
      <c r="A380" s="7"/>
      <c r="B380" s="13">
        <v>2510222</v>
      </c>
      <c r="C380" s="14" t="s">
        <v>172</v>
      </c>
      <c r="D380" s="14" t="s">
        <v>176</v>
      </c>
      <c r="E380" s="13">
        <v>1332</v>
      </c>
      <c r="F380" s="12" t="s">
        <v>148</v>
      </c>
      <c r="G380" s="12" t="s">
        <v>168</v>
      </c>
      <c r="H380" s="15">
        <v>35000</v>
      </c>
      <c r="I380" s="12"/>
      <c r="J380" s="12"/>
      <c r="K380" s="29"/>
      <c r="L380" s="30"/>
      <c r="M380" s="15">
        <f t="shared" si="24"/>
        <v>35000</v>
      </c>
      <c r="N380" s="12"/>
    </row>
    <row r="381" spans="1:14" x14ac:dyDescent="0.2">
      <c r="A381" s="7"/>
      <c r="B381" s="13">
        <v>2510222</v>
      </c>
      <c r="C381" s="14" t="s">
        <v>172</v>
      </c>
      <c r="D381" s="14" t="s">
        <v>178</v>
      </c>
      <c r="E381" s="13">
        <v>1332</v>
      </c>
      <c r="F381" s="12" t="s">
        <v>148</v>
      </c>
      <c r="G381" s="12" t="s">
        <v>168</v>
      </c>
      <c r="H381" s="15">
        <v>200000</v>
      </c>
      <c r="I381" s="12"/>
      <c r="J381" s="12"/>
      <c r="K381" s="29"/>
      <c r="L381" s="30"/>
      <c r="M381" s="15">
        <f t="shared" si="24"/>
        <v>200000</v>
      </c>
      <c r="N381" s="12"/>
    </row>
    <row r="382" spans="1:14" ht="75" x14ac:dyDescent="0.25">
      <c r="A382" s="7">
        <v>10</v>
      </c>
      <c r="B382" s="13">
        <v>2510222</v>
      </c>
      <c r="C382" s="14" t="s">
        <v>172</v>
      </c>
      <c r="D382" s="14" t="s">
        <v>173</v>
      </c>
      <c r="E382" s="13">
        <v>1342</v>
      </c>
      <c r="F382" s="12" t="s">
        <v>148</v>
      </c>
      <c r="G382" s="12" t="s">
        <v>169</v>
      </c>
      <c r="H382" s="15">
        <v>2896983.16</v>
      </c>
      <c r="I382" s="12"/>
      <c r="J382" s="12"/>
      <c r="K382" s="29"/>
      <c r="L382" s="30">
        <v>100000</v>
      </c>
      <c r="M382" s="15">
        <f t="shared" si="24"/>
        <v>2796983.16</v>
      </c>
      <c r="N382" s="94" t="s">
        <v>1797</v>
      </c>
    </row>
    <row r="383" spans="1:14" x14ac:dyDescent="0.2">
      <c r="A383" s="7"/>
      <c r="B383" s="13">
        <v>2510222</v>
      </c>
      <c r="C383" s="14" t="s">
        <v>172</v>
      </c>
      <c r="D383" s="14" t="s">
        <v>173</v>
      </c>
      <c r="E383" s="13">
        <v>1413</v>
      </c>
      <c r="F383" s="12" t="s">
        <v>148</v>
      </c>
      <c r="G383" s="12" t="s">
        <v>58</v>
      </c>
      <c r="H383" s="15">
        <v>8185461.7800000003</v>
      </c>
      <c r="I383" s="12"/>
      <c r="J383" s="12"/>
      <c r="K383" s="29"/>
      <c r="L383" s="30"/>
      <c r="M383" s="15">
        <f t="shared" si="24"/>
        <v>8185461.7800000003</v>
      </c>
      <c r="N383" s="12"/>
    </row>
    <row r="384" spans="1:14" x14ac:dyDescent="0.2">
      <c r="A384" s="7"/>
      <c r="B384" s="13">
        <v>2510222</v>
      </c>
      <c r="C384" s="14" t="s">
        <v>172</v>
      </c>
      <c r="D384" s="14" t="s">
        <v>174</v>
      </c>
      <c r="E384" s="13">
        <v>1413</v>
      </c>
      <c r="F384" s="12" t="s">
        <v>148</v>
      </c>
      <c r="G384" s="12" t="s">
        <v>58</v>
      </c>
      <c r="H384" s="15">
        <v>406318</v>
      </c>
      <c r="I384" s="12"/>
      <c r="J384" s="12"/>
      <c r="K384" s="29"/>
      <c r="L384" s="30"/>
      <c r="M384" s="15">
        <f t="shared" si="24"/>
        <v>406318</v>
      </c>
      <c r="N384" s="12"/>
    </row>
    <row r="385" spans="1:14" x14ac:dyDescent="0.2">
      <c r="A385" s="7"/>
      <c r="B385" s="13">
        <v>2510222</v>
      </c>
      <c r="C385" s="14" t="s">
        <v>172</v>
      </c>
      <c r="D385" s="14" t="s">
        <v>175</v>
      </c>
      <c r="E385" s="13">
        <v>1413</v>
      </c>
      <c r="F385" s="12" t="s">
        <v>148</v>
      </c>
      <c r="G385" s="12" t="s">
        <v>58</v>
      </c>
      <c r="H385" s="15">
        <v>156201.75</v>
      </c>
      <c r="I385" s="12"/>
      <c r="J385" s="12"/>
      <c r="K385" s="29"/>
      <c r="L385" s="30"/>
      <c r="M385" s="15">
        <f t="shared" si="24"/>
        <v>156201.75</v>
      </c>
      <c r="N385" s="12"/>
    </row>
    <row r="386" spans="1:14" x14ac:dyDescent="0.2">
      <c r="A386" s="7"/>
      <c r="B386" s="13">
        <v>2510222</v>
      </c>
      <c r="C386" s="14" t="s">
        <v>172</v>
      </c>
      <c r="D386" s="14" t="s">
        <v>176</v>
      </c>
      <c r="E386" s="13">
        <v>1413</v>
      </c>
      <c r="F386" s="12" t="s">
        <v>148</v>
      </c>
      <c r="G386" s="12" t="s">
        <v>58</v>
      </c>
      <c r="H386" s="15">
        <v>304700.7</v>
      </c>
      <c r="I386" s="12"/>
      <c r="J386" s="12"/>
      <c r="K386" s="29"/>
      <c r="L386" s="30"/>
      <c r="M386" s="15">
        <f t="shared" ref="M386:M417" si="25">H386+I386-J386+K386-L386</f>
        <v>304700.7</v>
      </c>
      <c r="N386" s="12"/>
    </row>
    <row r="387" spans="1:14" x14ac:dyDescent="0.2">
      <c r="A387" s="7"/>
      <c r="B387" s="13">
        <v>2510222</v>
      </c>
      <c r="C387" s="14" t="s">
        <v>172</v>
      </c>
      <c r="D387" s="14" t="s">
        <v>177</v>
      </c>
      <c r="E387" s="13">
        <v>1413</v>
      </c>
      <c r="F387" s="12" t="s">
        <v>148</v>
      </c>
      <c r="G387" s="12" t="s">
        <v>58</v>
      </c>
      <c r="H387" s="15">
        <v>286167.3</v>
      </c>
      <c r="I387" s="12"/>
      <c r="J387" s="12"/>
      <c r="K387" s="29"/>
      <c r="L387" s="30"/>
      <c r="M387" s="15">
        <f t="shared" si="25"/>
        <v>286167.3</v>
      </c>
      <c r="N387" s="12"/>
    </row>
    <row r="388" spans="1:14" x14ac:dyDescent="0.2">
      <c r="A388" s="7"/>
      <c r="B388" s="13">
        <v>2510222</v>
      </c>
      <c r="C388" s="14" t="s">
        <v>172</v>
      </c>
      <c r="D388" s="14" t="s">
        <v>178</v>
      </c>
      <c r="E388" s="13">
        <v>1413</v>
      </c>
      <c r="F388" s="12" t="s">
        <v>148</v>
      </c>
      <c r="G388" s="12" t="s">
        <v>58</v>
      </c>
      <c r="H388" s="15">
        <v>921296.5</v>
      </c>
      <c r="I388" s="12"/>
      <c r="J388" s="12"/>
      <c r="K388" s="29"/>
      <c r="L388" s="30"/>
      <c r="M388" s="15">
        <f t="shared" si="25"/>
        <v>921296.5</v>
      </c>
      <c r="N388" s="12"/>
    </row>
    <row r="389" spans="1:14" x14ac:dyDescent="0.2">
      <c r="A389" s="7"/>
      <c r="B389" s="13">
        <v>2510222</v>
      </c>
      <c r="C389" s="14" t="s">
        <v>172</v>
      </c>
      <c r="D389" s="14" t="s">
        <v>179</v>
      </c>
      <c r="E389" s="13">
        <v>1413</v>
      </c>
      <c r="F389" s="12" t="s">
        <v>148</v>
      </c>
      <c r="G389" s="12" t="s">
        <v>58</v>
      </c>
      <c r="H389" s="15">
        <v>344760.75</v>
      </c>
      <c r="I389" s="12"/>
      <c r="J389" s="12"/>
      <c r="K389" s="29"/>
      <c r="L389" s="30"/>
      <c r="M389" s="15">
        <f t="shared" si="25"/>
        <v>344760.75</v>
      </c>
      <c r="N389" s="12"/>
    </row>
    <row r="390" spans="1:14" x14ac:dyDescent="0.2">
      <c r="A390" s="7"/>
      <c r="B390" s="13">
        <v>2510222</v>
      </c>
      <c r="C390" s="14" t="s">
        <v>172</v>
      </c>
      <c r="D390" s="14" t="s">
        <v>173</v>
      </c>
      <c r="E390" s="13">
        <v>1421</v>
      </c>
      <c r="F390" s="12" t="s">
        <v>148</v>
      </c>
      <c r="G390" s="12" t="s">
        <v>59</v>
      </c>
      <c r="H390" s="15">
        <v>2587918.64</v>
      </c>
      <c r="I390" s="12"/>
      <c r="J390" s="12"/>
      <c r="K390" s="29"/>
      <c r="L390" s="30"/>
      <c r="M390" s="15">
        <f t="shared" si="25"/>
        <v>2587918.64</v>
      </c>
      <c r="N390" s="12"/>
    </row>
    <row r="391" spans="1:14" x14ac:dyDescent="0.2">
      <c r="A391" s="7"/>
      <c r="B391" s="13">
        <v>2510222</v>
      </c>
      <c r="C391" s="14" t="s">
        <v>172</v>
      </c>
      <c r="D391" s="14" t="s">
        <v>174</v>
      </c>
      <c r="E391" s="13">
        <v>1421</v>
      </c>
      <c r="F391" s="12" t="s">
        <v>148</v>
      </c>
      <c r="G391" s="12" t="s">
        <v>59</v>
      </c>
      <c r="H391" s="15">
        <v>118146.85</v>
      </c>
      <c r="I391" s="12"/>
      <c r="J391" s="12"/>
      <c r="K391" s="29"/>
      <c r="L391" s="30"/>
      <c r="M391" s="15">
        <f t="shared" si="25"/>
        <v>118146.85</v>
      </c>
      <c r="N391" s="12"/>
    </row>
    <row r="392" spans="1:14" x14ac:dyDescent="0.2">
      <c r="A392" s="7"/>
      <c r="B392" s="13">
        <v>2510222</v>
      </c>
      <c r="C392" s="14" t="s">
        <v>172</v>
      </c>
      <c r="D392" s="14" t="s">
        <v>175</v>
      </c>
      <c r="E392" s="13">
        <v>1421</v>
      </c>
      <c r="F392" s="12" t="s">
        <v>148</v>
      </c>
      <c r="G392" s="12" t="s">
        <v>59</v>
      </c>
      <c r="H392" s="15">
        <v>45336.65</v>
      </c>
      <c r="I392" s="12"/>
      <c r="J392" s="12"/>
      <c r="K392" s="29"/>
      <c r="L392" s="30"/>
      <c r="M392" s="15">
        <f t="shared" si="25"/>
        <v>45336.65</v>
      </c>
      <c r="N392" s="12"/>
    </row>
    <row r="393" spans="1:14" x14ac:dyDescent="0.2">
      <c r="A393" s="7"/>
      <c r="B393" s="13">
        <v>2510222</v>
      </c>
      <c r="C393" s="14" t="s">
        <v>172</v>
      </c>
      <c r="D393" s="14" t="s">
        <v>176</v>
      </c>
      <c r="E393" s="13">
        <v>1421</v>
      </c>
      <c r="F393" s="12" t="s">
        <v>148</v>
      </c>
      <c r="G393" s="12" t="s">
        <v>59</v>
      </c>
      <c r="H393" s="15">
        <v>85699.22</v>
      </c>
      <c r="I393" s="12"/>
      <c r="J393" s="12"/>
      <c r="K393" s="29"/>
      <c r="L393" s="30"/>
      <c r="M393" s="15">
        <f t="shared" si="25"/>
        <v>85699.22</v>
      </c>
      <c r="N393" s="12"/>
    </row>
    <row r="394" spans="1:14" x14ac:dyDescent="0.2">
      <c r="A394" s="7"/>
      <c r="B394" s="13">
        <v>2510222</v>
      </c>
      <c r="C394" s="14" t="s">
        <v>172</v>
      </c>
      <c r="D394" s="14" t="s">
        <v>177</v>
      </c>
      <c r="E394" s="13">
        <v>1421</v>
      </c>
      <c r="F394" s="12" t="s">
        <v>148</v>
      </c>
      <c r="G394" s="12" t="s">
        <v>59</v>
      </c>
      <c r="H394" s="15">
        <v>79628.399999999994</v>
      </c>
      <c r="I394" s="12"/>
      <c r="J394" s="12"/>
      <c r="K394" s="29"/>
      <c r="L394" s="30"/>
      <c r="M394" s="15">
        <f t="shared" si="25"/>
        <v>79628.399999999994</v>
      </c>
      <c r="N394" s="12"/>
    </row>
    <row r="395" spans="1:14" x14ac:dyDescent="0.2">
      <c r="A395" s="7"/>
      <c r="B395" s="13">
        <v>2510222</v>
      </c>
      <c r="C395" s="14" t="s">
        <v>172</v>
      </c>
      <c r="D395" s="14" t="s">
        <v>178</v>
      </c>
      <c r="E395" s="13">
        <v>1421</v>
      </c>
      <c r="F395" s="12" t="s">
        <v>148</v>
      </c>
      <c r="G395" s="12" t="s">
        <v>59</v>
      </c>
      <c r="H395" s="15">
        <v>249798.7</v>
      </c>
      <c r="I395" s="12"/>
      <c r="J395" s="12"/>
      <c r="K395" s="29"/>
      <c r="L395" s="30"/>
      <c r="M395" s="15">
        <f t="shared" si="25"/>
        <v>249798.7</v>
      </c>
      <c r="N395" s="12"/>
    </row>
    <row r="396" spans="1:14" x14ac:dyDescent="0.2">
      <c r="A396" s="7"/>
      <c r="B396" s="13">
        <v>2510222</v>
      </c>
      <c r="C396" s="14" t="s">
        <v>172</v>
      </c>
      <c r="D396" s="14" t="s">
        <v>179</v>
      </c>
      <c r="E396" s="13">
        <v>1421</v>
      </c>
      <c r="F396" s="12" t="s">
        <v>148</v>
      </c>
      <c r="G396" s="12" t="s">
        <v>59</v>
      </c>
      <c r="H396" s="15">
        <v>98973.4</v>
      </c>
      <c r="I396" s="12"/>
      <c r="J396" s="12"/>
      <c r="K396" s="29"/>
      <c r="L396" s="30"/>
      <c r="M396" s="15">
        <f t="shared" si="25"/>
        <v>98973.4</v>
      </c>
      <c r="N396" s="12"/>
    </row>
    <row r="397" spans="1:14" x14ac:dyDescent="0.2">
      <c r="A397" s="7"/>
      <c r="B397" s="13">
        <v>2510222</v>
      </c>
      <c r="C397" s="14" t="s">
        <v>172</v>
      </c>
      <c r="D397" s="14" t="s">
        <v>173</v>
      </c>
      <c r="E397" s="13">
        <v>1431</v>
      </c>
      <c r="F397" s="12" t="s">
        <v>148</v>
      </c>
      <c r="G397" s="12" t="s">
        <v>60</v>
      </c>
      <c r="H397" s="15">
        <v>2715353.53</v>
      </c>
      <c r="I397" s="12"/>
      <c r="J397" s="12"/>
      <c r="K397" s="29"/>
      <c r="L397" s="30"/>
      <c r="M397" s="15">
        <f t="shared" si="25"/>
        <v>2715353.53</v>
      </c>
      <c r="N397" s="12"/>
    </row>
    <row r="398" spans="1:14" x14ac:dyDescent="0.2">
      <c r="A398" s="7"/>
      <c r="B398" s="13">
        <v>2510222</v>
      </c>
      <c r="C398" s="14" t="s">
        <v>172</v>
      </c>
      <c r="D398" s="14" t="s">
        <v>174</v>
      </c>
      <c r="E398" s="13">
        <v>1431</v>
      </c>
      <c r="F398" s="12" t="s">
        <v>148</v>
      </c>
      <c r="G398" s="12" t="s">
        <v>60</v>
      </c>
      <c r="H398" s="15">
        <v>133487.79999999999</v>
      </c>
      <c r="I398" s="12"/>
      <c r="J398" s="12"/>
      <c r="K398" s="29"/>
      <c r="L398" s="30"/>
      <c r="M398" s="15">
        <f t="shared" si="25"/>
        <v>133487.79999999999</v>
      </c>
      <c r="N398" s="12"/>
    </row>
    <row r="399" spans="1:14" x14ac:dyDescent="0.2">
      <c r="A399" s="7"/>
      <c r="B399" s="13">
        <v>2510222</v>
      </c>
      <c r="C399" s="14" t="s">
        <v>172</v>
      </c>
      <c r="D399" s="14" t="s">
        <v>175</v>
      </c>
      <c r="E399" s="13">
        <v>1431</v>
      </c>
      <c r="F399" s="12" t="s">
        <v>148</v>
      </c>
      <c r="G399" s="12" t="s">
        <v>60</v>
      </c>
      <c r="H399" s="15">
        <v>51103.65</v>
      </c>
      <c r="I399" s="12"/>
      <c r="J399" s="12"/>
      <c r="K399" s="29"/>
      <c r="L399" s="30"/>
      <c r="M399" s="15">
        <f t="shared" si="25"/>
        <v>51103.65</v>
      </c>
      <c r="N399" s="12"/>
    </row>
    <row r="400" spans="1:14" x14ac:dyDescent="0.2">
      <c r="A400" s="7"/>
      <c r="B400" s="13">
        <v>2510222</v>
      </c>
      <c r="C400" s="14" t="s">
        <v>172</v>
      </c>
      <c r="D400" s="14" t="s">
        <v>176</v>
      </c>
      <c r="E400" s="13">
        <v>1431</v>
      </c>
      <c r="F400" s="12" t="s">
        <v>148</v>
      </c>
      <c r="G400" s="12" t="s">
        <v>60</v>
      </c>
      <c r="H400" s="15">
        <v>90975.29</v>
      </c>
      <c r="I400" s="12"/>
      <c r="J400" s="12"/>
      <c r="K400" s="29"/>
      <c r="L400" s="30"/>
      <c r="M400" s="15">
        <f t="shared" si="25"/>
        <v>90975.29</v>
      </c>
      <c r="N400" s="12"/>
    </row>
    <row r="401" spans="1:14" x14ac:dyDescent="0.2">
      <c r="A401" s="7"/>
      <c r="B401" s="13">
        <v>2510222</v>
      </c>
      <c r="C401" s="14" t="s">
        <v>172</v>
      </c>
      <c r="D401" s="14" t="s">
        <v>177</v>
      </c>
      <c r="E401" s="13">
        <v>1431</v>
      </c>
      <c r="F401" s="12" t="s">
        <v>148</v>
      </c>
      <c r="G401" s="12" t="s">
        <v>60</v>
      </c>
      <c r="H401" s="15">
        <v>84596.05</v>
      </c>
      <c r="I401" s="12"/>
      <c r="J401" s="12"/>
      <c r="K401" s="29"/>
      <c r="L401" s="30"/>
      <c r="M401" s="15">
        <f t="shared" si="25"/>
        <v>84596.05</v>
      </c>
      <c r="N401" s="12"/>
    </row>
    <row r="402" spans="1:14" x14ac:dyDescent="0.2">
      <c r="A402" s="7"/>
      <c r="B402" s="13">
        <v>2510222</v>
      </c>
      <c r="C402" s="14" t="s">
        <v>172</v>
      </c>
      <c r="D402" s="14" t="s">
        <v>178</v>
      </c>
      <c r="E402" s="13">
        <v>1431</v>
      </c>
      <c r="F402" s="12" t="s">
        <v>148</v>
      </c>
      <c r="G402" s="12" t="s">
        <v>60</v>
      </c>
      <c r="H402" s="15">
        <v>257573.2</v>
      </c>
      <c r="I402" s="12"/>
      <c r="J402" s="12"/>
      <c r="K402" s="29"/>
      <c r="L402" s="30"/>
      <c r="M402" s="15">
        <f t="shared" si="25"/>
        <v>257573.2</v>
      </c>
      <c r="N402" s="12"/>
    </row>
    <row r="403" spans="1:14" x14ac:dyDescent="0.2">
      <c r="A403" s="7"/>
      <c r="B403" s="13">
        <v>2510222</v>
      </c>
      <c r="C403" s="14" t="s">
        <v>172</v>
      </c>
      <c r="D403" s="14" t="s">
        <v>179</v>
      </c>
      <c r="E403" s="13">
        <v>1431</v>
      </c>
      <c r="F403" s="12" t="s">
        <v>148</v>
      </c>
      <c r="G403" s="12" t="s">
        <v>60</v>
      </c>
      <c r="H403" s="15">
        <v>108759.05</v>
      </c>
      <c r="I403" s="12"/>
      <c r="J403" s="12"/>
      <c r="K403" s="29"/>
      <c r="L403" s="30"/>
      <c r="M403" s="15">
        <f t="shared" si="25"/>
        <v>108759.05</v>
      </c>
      <c r="N403" s="12"/>
    </row>
    <row r="404" spans="1:14" x14ac:dyDescent="0.2">
      <c r="A404" s="7"/>
      <c r="B404" s="13">
        <v>2510222</v>
      </c>
      <c r="C404" s="14" t="s">
        <v>172</v>
      </c>
      <c r="D404" s="14" t="s">
        <v>173</v>
      </c>
      <c r="E404" s="13">
        <v>1531</v>
      </c>
      <c r="F404" s="12" t="s">
        <v>148</v>
      </c>
      <c r="G404" s="12" t="s">
        <v>180</v>
      </c>
      <c r="H404" s="15">
        <v>1250000</v>
      </c>
      <c r="I404" s="12"/>
      <c r="J404" s="12"/>
      <c r="K404" s="29"/>
      <c r="L404" s="30"/>
      <c r="M404" s="15">
        <f t="shared" si="25"/>
        <v>1250000</v>
      </c>
      <c r="N404" s="12"/>
    </row>
    <row r="405" spans="1:14" x14ac:dyDescent="0.2">
      <c r="A405" s="7"/>
      <c r="B405" s="13">
        <v>2510222</v>
      </c>
      <c r="C405" s="14" t="s">
        <v>172</v>
      </c>
      <c r="D405" s="14" t="s">
        <v>173</v>
      </c>
      <c r="E405" s="13">
        <v>1542</v>
      </c>
      <c r="F405" s="12" t="s">
        <v>148</v>
      </c>
      <c r="G405" s="12" t="s">
        <v>63</v>
      </c>
      <c r="H405" s="15">
        <v>1504198.57</v>
      </c>
      <c r="I405" s="12"/>
      <c r="J405" s="12"/>
      <c r="K405" s="29"/>
      <c r="L405" s="30"/>
      <c r="M405" s="15">
        <f t="shared" si="25"/>
        <v>1504198.57</v>
      </c>
      <c r="N405" s="12"/>
    </row>
    <row r="406" spans="1:14" x14ac:dyDescent="0.2">
      <c r="A406" s="7"/>
      <c r="B406" s="13">
        <v>2510222</v>
      </c>
      <c r="C406" s="14" t="s">
        <v>172</v>
      </c>
      <c r="D406" s="14" t="s">
        <v>174</v>
      </c>
      <c r="E406" s="13">
        <v>1542</v>
      </c>
      <c r="F406" s="12" t="s">
        <v>148</v>
      </c>
      <c r="G406" s="12" t="s">
        <v>63</v>
      </c>
      <c r="H406" s="15">
        <v>67785.710000000006</v>
      </c>
      <c r="I406" s="12"/>
      <c r="J406" s="12"/>
      <c r="K406" s="29"/>
      <c r="L406" s="30"/>
      <c r="M406" s="15">
        <f t="shared" si="25"/>
        <v>67785.710000000006</v>
      </c>
      <c r="N406" s="12"/>
    </row>
    <row r="407" spans="1:14" x14ac:dyDescent="0.2">
      <c r="A407" s="7"/>
      <c r="B407" s="13">
        <v>2510222</v>
      </c>
      <c r="C407" s="14" t="s">
        <v>172</v>
      </c>
      <c r="D407" s="14" t="s">
        <v>175</v>
      </c>
      <c r="E407" s="13">
        <v>1542</v>
      </c>
      <c r="F407" s="12" t="s">
        <v>148</v>
      </c>
      <c r="G407" s="12" t="s">
        <v>63</v>
      </c>
      <c r="H407" s="15">
        <v>27114.29</v>
      </c>
      <c r="I407" s="12"/>
      <c r="J407" s="12"/>
      <c r="K407" s="29"/>
      <c r="L407" s="30"/>
      <c r="M407" s="15">
        <f t="shared" si="25"/>
        <v>27114.29</v>
      </c>
      <c r="N407" s="12"/>
    </row>
    <row r="408" spans="1:14" x14ac:dyDescent="0.2">
      <c r="A408" s="7"/>
      <c r="B408" s="13">
        <v>2510222</v>
      </c>
      <c r="C408" s="14" t="s">
        <v>172</v>
      </c>
      <c r="D408" s="14" t="s">
        <v>176</v>
      </c>
      <c r="E408" s="13">
        <v>1542</v>
      </c>
      <c r="F408" s="12" t="s">
        <v>148</v>
      </c>
      <c r="G408" s="12" t="s">
        <v>63</v>
      </c>
      <c r="H408" s="15">
        <v>84685.71</v>
      </c>
      <c r="I408" s="12"/>
      <c r="J408" s="12"/>
      <c r="K408" s="29"/>
      <c r="L408" s="30"/>
      <c r="M408" s="15">
        <f t="shared" si="25"/>
        <v>84685.71</v>
      </c>
      <c r="N408" s="12"/>
    </row>
    <row r="409" spans="1:14" x14ac:dyDescent="0.2">
      <c r="A409" s="7"/>
      <c r="B409" s="13">
        <v>2510222</v>
      </c>
      <c r="C409" s="14" t="s">
        <v>172</v>
      </c>
      <c r="D409" s="14" t="s">
        <v>177</v>
      </c>
      <c r="E409" s="13">
        <v>1542</v>
      </c>
      <c r="F409" s="12" t="s">
        <v>148</v>
      </c>
      <c r="G409" s="12" t="s">
        <v>63</v>
      </c>
      <c r="H409" s="15">
        <v>81342.86</v>
      </c>
      <c r="I409" s="12"/>
      <c r="J409" s="12"/>
      <c r="K409" s="29"/>
      <c r="L409" s="30"/>
      <c r="M409" s="15">
        <f t="shared" si="25"/>
        <v>81342.86</v>
      </c>
      <c r="N409" s="12"/>
    </row>
    <row r="410" spans="1:14" x14ac:dyDescent="0.2">
      <c r="A410" s="7"/>
      <c r="B410" s="13">
        <v>2510222</v>
      </c>
      <c r="C410" s="14" t="s">
        <v>172</v>
      </c>
      <c r="D410" s="14" t="s">
        <v>178</v>
      </c>
      <c r="E410" s="13">
        <v>1542</v>
      </c>
      <c r="F410" s="12" t="s">
        <v>148</v>
      </c>
      <c r="G410" s="12" t="s">
        <v>63</v>
      </c>
      <c r="H410" s="15">
        <v>311814.28999999998</v>
      </c>
      <c r="I410" s="12"/>
      <c r="J410" s="12"/>
      <c r="K410" s="29"/>
      <c r="L410" s="30"/>
      <c r="M410" s="15">
        <f t="shared" si="25"/>
        <v>311814.28999999998</v>
      </c>
      <c r="N410" s="12"/>
    </row>
    <row r="411" spans="1:14" x14ac:dyDescent="0.2">
      <c r="A411" s="7"/>
      <c r="B411" s="13">
        <v>2510222</v>
      </c>
      <c r="C411" s="14" t="s">
        <v>172</v>
      </c>
      <c r="D411" s="14" t="s">
        <v>179</v>
      </c>
      <c r="E411" s="13">
        <v>1542</v>
      </c>
      <c r="F411" s="12" t="s">
        <v>148</v>
      </c>
      <c r="G411" s="12" t="s">
        <v>63</v>
      </c>
      <c r="H411" s="15">
        <v>74564.289999999994</v>
      </c>
      <c r="I411" s="12"/>
      <c r="J411" s="12"/>
      <c r="K411" s="29"/>
      <c r="L411" s="30"/>
      <c r="M411" s="15">
        <f t="shared" si="25"/>
        <v>74564.289999999994</v>
      </c>
      <c r="N411" s="12"/>
    </row>
    <row r="412" spans="1:14" x14ac:dyDescent="0.2">
      <c r="A412" s="7"/>
      <c r="B412" s="13">
        <v>2510222</v>
      </c>
      <c r="C412" s="14" t="s">
        <v>172</v>
      </c>
      <c r="D412" s="14" t="s">
        <v>173</v>
      </c>
      <c r="E412" s="13">
        <v>1543</v>
      </c>
      <c r="F412" s="12" t="s">
        <v>148</v>
      </c>
      <c r="G412" s="12" t="s">
        <v>64</v>
      </c>
      <c r="H412" s="15">
        <v>1448267.86</v>
      </c>
      <c r="I412" s="12"/>
      <c r="J412" s="12"/>
      <c r="K412" s="29"/>
      <c r="L412" s="30"/>
      <c r="M412" s="15">
        <f t="shared" si="25"/>
        <v>1448267.86</v>
      </c>
      <c r="N412" s="12"/>
    </row>
    <row r="413" spans="1:14" x14ac:dyDescent="0.2">
      <c r="A413" s="7"/>
      <c r="B413" s="13">
        <v>2510222</v>
      </c>
      <c r="C413" s="14" t="s">
        <v>172</v>
      </c>
      <c r="D413" s="14" t="s">
        <v>174</v>
      </c>
      <c r="E413" s="13">
        <v>1543</v>
      </c>
      <c r="F413" s="12" t="s">
        <v>148</v>
      </c>
      <c r="G413" s="12" t="s">
        <v>64</v>
      </c>
      <c r="H413" s="15">
        <v>32589.29</v>
      </c>
      <c r="I413" s="12"/>
      <c r="J413" s="12"/>
      <c r="K413" s="29"/>
      <c r="L413" s="30"/>
      <c r="M413" s="15">
        <f t="shared" si="25"/>
        <v>32589.29</v>
      </c>
      <c r="N413" s="12"/>
    </row>
    <row r="414" spans="1:14" x14ac:dyDescent="0.2">
      <c r="A414" s="7"/>
      <c r="B414" s="13">
        <v>2510222</v>
      </c>
      <c r="C414" s="14" t="s">
        <v>172</v>
      </c>
      <c r="D414" s="14" t="s">
        <v>175</v>
      </c>
      <c r="E414" s="13">
        <v>1543</v>
      </c>
      <c r="F414" s="12" t="s">
        <v>148</v>
      </c>
      <c r="G414" s="12" t="s">
        <v>64</v>
      </c>
      <c r="H414" s="15">
        <v>6517.86</v>
      </c>
      <c r="I414" s="12"/>
      <c r="J414" s="12"/>
      <c r="K414" s="29"/>
      <c r="L414" s="30"/>
      <c r="M414" s="15">
        <f t="shared" si="25"/>
        <v>6517.86</v>
      </c>
      <c r="N414" s="12"/>
    </row>
    <row r="415" spans="1:14" x14ac:dyDescent="0.2">
      <c r="A415" s="7"/>
      <c r="B415" s="13">
        <v>2510222</v>
      </c>
      <c r="C415" s="14" t="s">
        <v>172</v>
      </c>
      <c r="D415" s="14" t="s">
        <v>176</v>
      </c>
      <c r="E415" s="13">
        <v>1543</v>
      </c>
      <c r="F415" s="12" t="s">
        <v>148</v>
      </c>
      <c r="G415" s="12" t="s">
        <v>64</v>
      </c>
      <c r="H415" s="15">
        <v>74910.710000000006</v>
      </c>
      <c r="I415" s="12"/>
      <c r="J415" s="12"/>
      <c r="K415" s="29"/>
      <c r="L415" s="30"/>
      <c r="M415" s="15">
        <f t="shared" si="25"/>
        <v>74910.710000000006</v>
      </c>
      <c r="N415" s="12"/>
    </row>
    <row r="416" spans="1:14" x14ac:dyDescent="0.2">
      <c r="A416" s="7"/>
      <c r="B416" s="13">
        <v>2510222</v>
      </c>
      <c r="C416" s="14" t="s">
        <v>172</v>
      </c>
      <c r="D416" s="14" t="s">
        <v>177</v>
      </c>
      <c r="E416" s="13">
        <v>1543</v>
      </c>
      <c r="F416" s="12" t="s">
        <v>148</v>
      </c>
      <c r="G416" s="12" t="s">
        <v>64</v>
      </c>
      <c r="H416" s="15">
        <v>58660.71</v>
      </c>
      <c r="I416" s="12"/>
      <c r="J416" s="12"/>
      <c r="K416" s="29"/>
      <c r="L416" s="30"/>
      <c r="M416" s="15">
        <f t="shared" si="25"/>
        <v>58660.71</v>
      </c>
      <c r="N416" s="12"/>
    </row>
    <row r="417" spans="1:14" x14ac:dyDescent="0.2">
      <c r="A417" s="7"/>
      <c r="B417" s="13">
        <v>2510222</v>
      </c>
      <c r="C417" s="14" t="s">
        <v>172</v>
      </c>
      <c r="D417" s="14" t="s">
        <v>178</v>
      </c>
      <c r="E417" s="13">
        <v>1543</v>
      </c>
      <c r="F417" s="12" t="s">
        <v>148</v>
      </c>
      <c r="G417" s="12" t="s">
        <v>64</v>
      </c>
      <c r="H417" s="15">
        <v>286785.71000000002</v>
      </c>
      <c r="I417" s="12"/>
      <c r="J417" s="12"/>
      <c r="K417" s="29"/>
      <c r="L417" s="30"/>
      <c r="M417" s="15">
        <f t="shared" si="25"/>
        <v>286785.71000000002</v>
      </c>
      <c r="N417" s="12"/>
    </row>
    <row r="418" spans="1:14" x14ac:dyDescent="0.2">
      <c r="A418" s="7"/>
      <c r="B418" s="13">
        <v>2510222</v>
      </c>
      <c r="C418" s="14" t="s">
        <v>172</v>
      </c>
      <c r="D418" s="14" t="s">
        <v>179</v>
      </c>
      <c r="E418" s="13">
        <v>1543</v>
      </c>
      <c r="F418" s="12" t="s">
        <v>148</v>
      </c>
      <c r="G418" s="12" t="s">
        <v>64</v>
      </c>
      <c r="H418" s="15">
        <v>45625</v>
      </c>
      <c r="I418" s="12"/>
      <c r="J418" s="12"/>
      <c r="K418" s="29"/>
      <c r="L418" s="30"/>
      <c r="M418" s="15">
        <f t="shared" ref="M418:M449" si="26">H418+I418-J418+K418-L418</f>
        <v>45625</v>
      </c>
      <c r="N418" s="12"/>
    </row>
    <row r="419" spans="1:14" x14ac:dyDescent="0.2">
      <c r="A419" s="7"/>
      <c r="B419" s="13">
        <v>2510222</v>
      </c>
      <c r="C419" s="14" t="s">
        <v>172</v>
      </c>
      <c r="D419" s="14" t="s">
        <v>173</v>
      </c>
      <c r="E419" s="13">
        <v>1544</v>
      </c>
      <c r="F419" s="12" t="s">
        <v>148</v>
      </c>
      <c r="G419" s="12" t="s">
        <v>65</v>
      </c>
      <c r="H419" s="15">
        <v>288160.96000000002</v>
      </c>
      <c r="I419" s="12"/>
      <c r="J419" s="12"/>
      <c r="K419" s="29"/>
      <c r="L419" s="30"/>
      <c r="M419" s="15">
        <f t="shared" si="26"/>
        <v>288160.96000000002</v>
      </c>
      <c r="N419" s="12"/>
    </row>
    <row r="420" spans="1:14" x14ac:dyDescent="0.2">
      <c r="A420" s="7"/>
      <c r="B420" s="13">
        <v>2510222</v>
      </c>
      <c r="C420" s="14" t="s">
        <v>172</v>
      </c>
      <c r="D420" s="14" t="s">
        <v>174</v>
      </c>
      <c r="E420" s="13">
        <v>1544</v>
      </c>
      <c r="F420" s="12" t="s">
        <v>148</v>
      </c>
      <c r="G420" s="12" t="s">
        <v>65</v>
      </c>
      <c r="H420" s="15">
        <v>12500</v>
      </c>
      <c r="I420" s="12"/>
      <c r="J420" s="12"/>
      <c r="K420" s="29"/>
      <c r="L420" s="30"/>
      <c r="M420" s="15">
        <f t="shared" si="26"/>
        <v>12500</v>
      </c>
      <c r="N420" s="12"/>
    </row>
    <row r="421" spans="1:14" x14ac:dyDescent="0.2">
      <c r="A421" s="7"/>
      <c r="B421" s="13">
        <v>2510222</v>
      </c>
      <c r="C421" s="14" t="s">
        <v>172</v>
      </c>
      <c r="D421" s="14" t="s">
        <v>175</v>
      </c>
      <c r="E421" s="13">
        <v>1544</v>
      </c>
      <c r="F421" s="12" t="s">
        <v>148</v>
      </c>
      <c r="G421" s="12" t="s">
        <v>65</v>
      </c>
      <c r="H421" s="15">
        <v>5000</v>
      </c>
      <c r="I421" s="12"/>
      <c r="J421" s="12"/>
      <c r="K421" s="29"/>
      <c r="L421" s="30"/>
      <c r="M421" s="15">
        <f t="shared" si="26"/>
        <v>5000</v>
      </c>
      <c r="N421" s="12"/>
    </row>
    <row r="422" spans="1:14" x14ac:dyDescent="0.2">
      <c r="A422" s="7"/>
      <c r="B422" s="13">
        <v>2510222</v>
      </c>
      <c r="C422" s="14" t="s">
        <v>172</v>
      </c>
      <c r="D422" s="14" t="s">
        <v>176</v>
      </c>
      <c r="E422" s="13">
        <v>1544</v>
      </c>
      <c r="F422" s="12" t="s">
        <v>148</v>
      </c>
      <c r="G422" s="12" t="s">
        <v>65</v>
      </c>
      <c r="H422" s="15">
        <v>15616.44</v>
      </c>
      <c r="I422" s="12"/>
      <c r="J422" s="12"/>
      <c r="K422" s="29"/>
      <c r="L422" s="30"/>
      <c r="M422" s="15">
        <f t="shared" si="26"/>
        <v>15616.44</v>
      </c>
      <c r="N422" s="12"/>
    </row>
    <row r="423" spans="1:14" x14ac:dyDescent="0.2">
      <c r="A423" s="7"/>
      <c r="B423" s="13">
        <v>2510222</v>
      </c>
      <c r="C423" s="14" t="s">
        <v>172</v>
      </c>
      <c r="D423" s="14" t="s">
        <v>177</v>
      </c>
      <c r="E423" s="13">
        <v>1544</v>
      </c>
      <c r="F423" s="12" t="s">
        <v>148</v>
      </c>
      <c r="G423" s="12" t="s">
        <v>65</v>
      </c>
      <c r="H423" s="15">
        <v>15000</v>
      </c>
      <c r="I423" s="12"/>
      <c r="J423" s="12"/>
      <c r="K423" s="29"/>
      <c r="L423" s="30"/>
      <c r="M423" s="15">
        <f t="shared" si="26"/>
        <v>15000</v>
      </c>
      <c r="N423" s="12"/>
    </row>
    <row r="424" spans="1:14" x14ac:dyDescent="0.2">
      <c r="A424" s="7"/>
      <c r="B424" s="13">
        <v>2510222</v>
      </c>
      <c r="C424" s="14" t="s">
        <v>172</v>
      </c>
      <c r="D424" s="14" t="s">
        <v>178</v>
      </c>
      <c r="E424" s="13">
        <v>1544</v>
      </c>
      <c r="F424" s="12" t="s">
        <v>148</v>
      </c>
      <c r="G424" s="12" t="s">
        <v>65</v>
      </c>
      <c r="H424" s="15">
        <v>57500</v>
      </c>
      <c r="I424" s="12"/>
      <c r="J424" s="12"/>
      <c r="K424" s="29"/>
      <c r="L424" s="30"/>
      <c r="M424" s="15">
        <f t="shared" si="26"/>
        <v>57500</v>
      </c>
      <c r="N424" s="12"/>
    </row>
    <row r="425" spans="1:14" x14ac:dyDescent="0.2">
      <c r="A425" s="7"/>
      <c r="B425" s="13">
        <v>2510222</v>
      </c>
      <c r="C425" s="14" t="s">
        <v>172</v>
      </c>
      <c r="D425" s="14" t="s">
        <v>179</v>
      </c>
      <c r="E425" s="13">
        <v>1544</v>
      </c>
      <c r="F425" s="12" t="s">
        <v>148</v>
      </c>
      <c r="G425" s="12" t="s">
        <v>65</v>
      </c>
      <c r="H425" s="15">
        <v>13750</v>
      </c>
      <c r="I425" s="12"/>
      <c r="J425" s="12"/>
      <c r="K425" s="29"/>
      <c r="L425" s="30"/>
      <c r="M425" s="15">
        <f t="shared" si="26"/>
        <v>13750</v>
      </c>
      <c r="N425" s="12"/>
    </row>
    <row r="426" spans="1:14" x14ac:dyDescent="0.2">
      <c r="A426" s="7"/>
      <c r="B426" s="13">
        <v>2510222</v>
      </c>
      <c r="C426" s="14" t="s">
        <v>172</v>
      </c>
      <c r="D426" s="14" t="s">
        <v>173</v>
      </c>
      <c r="E426" s="13">
        <v>1548</v>
      </c>
      <c r="F426" s="12" t="s">
        <v>148</v>
      </c>
      <c r="G426" s="12" t="s">
        <v>181</v>
      </c>
      <c r="H426" s="15">
        <v>250000</v>
      </c>
      <c r="I426" s="12"/>
      <c r="J426" s="12"/>
      <c r="K426" s="29"/>
      <c r="L426" s="30"/>
      <c r="M426" s="15">
        <f t="shared" si="26"/>
        <v>250000</v>
      </c>
      <c r="N426" s="12"/>
    </row>
    <row r="427" spans="1:14" x14ac:dyDescent="0.2">
      <c r="A427" s="7"/>
      <c r="B427" s="13">
        <v>2510222</v>
      </c>
      <c r="C427" s="14" t="s">
        <v>172</v>
      </c>
      <c r="D427" s="14" t="s">
        <v>174</v>
      </c>
      <c r="E427" s="13">
        <v>1591</v>
      </c>
      <c r="F427" s="12" t="s">
        <v>148</v>
      </c>
      <c r="G427" s="12" t="s">
        <v>111</v>
      </c>
      <c r="H427" s="15">
        <v>26071.43</v>
      </c>
      <c r="I427" s="12"/>
      <c r="J427" s="12"/>
      <c r="K427" s="29"/>
      <c r="L427" s="30"/>
      <c r="M427" s="15">
        <f t="shared" si="26"/>
        <v>26071.43</v>
      </c>
      <c r="N427" s="12"/>
    </row>
    <row r="428" spans="1:14" x14ac:dyDescent="0.2">
      <c r="A428" s="7"/>
      <c r="B428" s="13">
        <v>2510222</v>
      </c>
      <c r="C428" s="14" t="s">
        <v>172</v>
      </c>
      <c r="D428" s="14" t="s">
        <v>175</v>
      </c>
      <c r="E428" s="13">
        <v>1591</v>
      </c>
      <c r="F428" s="12" t="s">
        <v>148</v>
      </c>
      <c r="G428" s="12" t="s">
        <v>111</v>
      </c>
      <c r="H428" s="15">
        <v>6517.86</v>
      </c>
      <c r="I428" s="12"/>
      <c r="J428" s="12"/>
      <c r="K428" s="29"/>
      <c r="L428" s="30"/>
      <c r="M428" s="15">
        <f t="shared" si="26"/>
        <v>6517.86</v>
      </c>
      <c r="N428" s="12"/>
    </row>
    <row r="429" spans="1:14" x14ac:dyDescent="0.2">
      <c r="A429" s="7"/>
      <c r="B429" s="13">
        <v>2510222</v>
      </c>
      <c r="C429" s="14" t="s">
        <v>172</v>
      </c>
      <c r="D429" s="14" t="s">
        <v>176</v>
      </c>
      <c r="E429" s="13">
        <v>1591</v>
      </c>
      <c r="F429" s="12" t="s">
        <v>148</v>
      </c>
      <c r="G429" s="12" t="s">
        <v>111</v>
      </c>
      <c r="H429" s="15">
        <v>6517.86</v>
      </c>
      <c r="I429" s="12"/>
      <c r="J429" s="12"/>
      <c r="K429" s="29"/>
      <c r="L429" s="30"/>
      <c r="M429" s="15">
        <f t="shared" si="26"/>
        <v>6517.86</v>
      </c>
      <c r="N429" s="12"/>
    </row>
    <row r="430" spans="1:14" x14ac:dyDescent="0.2">
      <c r="A430" s="7"/>
      <c r="B430" s="13">
        <v>2510222</v>
      </c>
      <c r="C430" s="14" t="s">
        <v>172</v>
      </c>
      <c r="D430" s="14" t="s">
        <v>177</v>
      </c>
      <c r="E430" s="13">
        <v>1591</v>
      </c>
      <c r="F430" s="12" t="s">
        <v>148</v>
      </c>
      <c r="G430" s="12" t="s">
        <v>111</v>
      </c>
      <c r="H430" s="15">
        <v>13035.71</v>
      </c>
      <c r="I430" s="12"/>
      <c r="J430" s="12"/>
      <c r="K430" s="29"/>
      <c r="L430" s="30"/>
      <c r="M430" s="15">
        <f t="shared" si="26"/>
        <v>13035.71</v>
      </c>
      <c r="N430" s="12"/>
    </row>
    <row r="431" spans="1:14" x14ac:dyDescent="0.2">
      <c r="A431" s="7"/>
      <c r="B431" s="13">
        <v>2510222</v>
      </c>
      <c r="C431" s="14" t="s">
        <v>172</v>
      </c>
      <c r="D431" s="14" t="s">
        <v>178</v>
      </c>
      <c r="E431" s="13">
        <v>1591</v>
      </c>
      <c r="F431" s="12" t="s">
        <v>148</v>
      </c>
      <c r="G431" s="12" t="s">
        <v>111</v>
      </c>
      <c r="H431" s="15">
        <v>6517.86</v>
      </c>
      <c r="I431" s="12"/>
      <c r="J431" s="12"/>
      <c r="K431" s="29"/>
      <c r="L431" s="30"/>
      <c r="M431" s="15">
        <f t="shared" si="26"/>
        <v>6517.86</v>
      </c>
      <c r="N431" s="12"/>
    </row>
    <row r="432" spans="1:14" x14ac:dyDescent="0.2">
      <c r="A432" s="7"/>
      <c r="B432" s="13">
        <v>2510222</v>
      </c>
      <c r="C432" s="14" t="s">
        <v>172</v>
      </c>
      <c r="D432" s="14" t="s">
        <v>179</v>
      </c>
      <c r="E432" s="13">
        <v>1591</v>
      </c>
      <c r="F432" s="12" t="s">
        <v>148</v>
      </c>
      <c r="G432" s="12" t="s">
        <v>111</v>
      </c>
      <c r="H432" s="15">
        <v>13035.71</v>
      </c>
      <c r="I432" s="12"/>
      <c r="J432" s="12"/>
      <c r="K432" s="29"/>
      <c r="L432" s="30"/>
      <c r="M432" s="15">
        <f t="shared" si="26"/>
        <v>13035.71</v>
      </c>
      <c r="N432" s="12"/>
    </row>
    <row r="433" spans="1:14" ht="165" x14ac:dyDescent="0.2">
      <c r="A433" s="7">
        <v>18</v>
      </c>
      <c r="B433" s="13">
        <v>2510222</v>
      </c>
      <c r="C433" s="14" t="s">
        <v>172</v>
      </c>
      <c r="D433" s="14" t="s">
        <v>174</v>
      </c>
      <c r="E433" s="13">
        <v>2111</v>
      </c>
      <c r="F433" s="12" t="s">
        <v>148</v>
      </c>
      <c r="G433" s="12" t="s">
        <v>37</v>
      </c>
      <c r="H433" s="15">
        <v>210000</v>
      </c>
      <c r="I433" s="12"/>
      <c r="J433" s="12"/>
      <c r="K433" s="29">
        <v>30000</v>
      </c>
      <c r="L433" s="30"/>
      <c r="M433" s="15">
        <f t="shared" si="26"/>
        <v>240000</v>
      </c>
      <c r="N433" s="35" t="s">
        <v>1805</v>
      </c>
    </row>
    <row r="434" spans="1:14" x14ac:dyDescent="0.2">
      <c r="A434" s="7"/>
      <c r="B434" s="13">
        <v>2510222</v>
      </c>
      <c r="C434" s="14" t="s">
        <v>172</v>
      </c>
      <c r="D434" s="14" t="s">
        <v>174</v>
      </c>
      <c r="E434" s="13">
        <v>2112</v>
      </c>
      <c r="F434" s="12" t="s">
        <v>148</v>
      </c>
      <c r="G434" s="12" t="s">
        <v>38</v>
      </c>
      <c r="H434" s="15">
        <v>35000</v>
      </c>
      <c r="I434" s="12"/>
      <c r="J434" s="12"/>
      <c r="K434" s="29"/>
      <c r="L434" s="30"/>
      <c r="M434" s="15">
        <f t="shared" si="26"/>
        <v>35000</v>
      </c>
      <c r="N434" s="12"/>
    </row>
    <row r="435" spans="1:14" x14ac:dyDescent="0.2">
      <c r="A435" s="7"/>
      <c r="B435" s="13">
        <v>2510222</v>
      </c>
      <c r="C435" s="14" t="s">
        <v>172</v>
      </c>
      <c r="D435" s="14" t="s">
        <v>174</v>
      </c>
      <c r="E435" s="13">
        <v>2121</v>
      </c>
      <c r="F435" s="12" t="s">
        <v>148</v>
      </c>
      <c r="G435" s="12" t="s">
        <v>119</v>
      </c>
      <c r="H435" s="15">
        <v>20000</v>
      </c>
      <c r="I435" s="12"/>
      <c r="J435" s="12"/>
      <c r="K435" s="29"/>
      <c r="L435" s="30"/>
      <c r="M435" s="15">
        <f t="shared" si="26"/>
        <v>20000</v>
      </c>
      <c r="N435" s="12"/>
    </row>
    <row r="436" spans="1:14" x14ac:dyDescent="0.2">
      <c r="A436" s="7"/>
      <c r="B436" s="13">
        <v>2510222</v>
      </c>
      <c r="C436" s="14" t="s">
        <v>172</v>
      </c>
      <c r="D436" s="14" t="s">
        <v>174</v>
      </c>
      <c r="E436" s="13">
        <v>2141</v>
      </c>
      <c r="F436" s="12" t="s">
        <v>148</v>
      </c>
      <c r="G436" s="12" t="s">
        <v>39</v>
      </c>
      <c r="H436" s="15">
        <v>53561</v>
      </c>
      <c r="I436" s="12"/>
      <c r="J436" s="12"/>
      <c r="K436" s="29"/>
      <c r="L436" s="30"/>
      <c r="M436" s="15">
        <f t="shared" si="26"/>
        <v>53561</v>
      </c>
      <c r="N436" s="12"/>
    </row>
    <row r="437" spans="1:14" ht="15" x14ac:dyDescent="0.2">
      <c r="A437" s="7"/>
      <c r="B437" s="13">
        <v>2510222</v>
      </c>
      <c r="C437" s="14" t="s">
        <v>172</v>
      </c>
      <c r="D437" s="14" t="s">
        <v>174</v>
      </c>
      <c r="E437" s="13">
        <v>2161</v>
      </c>
      <c r="F437" s="12" t="s">
        <v>148</v>
      </c>
      <c r="G437" s="12" t="s">
        <v>40</v>
      </c>
      <c r="H437" s="15">
        <v>220000</v>
      </c>
      <c r="I437" s="12"/>
      <c r="J437" s="12"/>
      <c r="K437" s="29"/>
      <c r="L437" s="30"/>
      <c r="M437" s="15">
        <f t="shared" si="26"/>
        <v>220000</v>
      </c>
      <c r="N437" s="31"/>
    </row>
    <row r="438" spans="1:14" ht="15" x14ac:dyDescent="0.2">
      <c r="A438" s="7"/>
      <c r="B438" s="13">
        <v>2510222</v>
      </c>
      <c r="C438" s="14" t="s">
        <v>172</v>
      </c>
      <c r="D438" s="14" t="s">
        <v>174</v>
      </c>
      <c r="E438" s="13">
        <v>2171</v>
      </c>
      <c r="F438" s="12" t="s">
        <v>148</v>
      </c>
      <c r="G438" s="12" t="s">
        <v>182</v>
      </c>
      <c r="H438" s="15">
        <v>148000</v>
      </c>
      <c r="I438" s="12"/>
      <c r="J438" s="12"/>
      <c r="K438" s="29"/>
      <c r="L438" s="30"/>
      <c r="M438" s="15">
        <f t="shared" si="26"/>
        <v>148000</v>
      </c>
      <c r="N438" s="35"/>
    </row>
    <row r="439" spans="1:14" x14ac:dyDescent="0.2">
      <c r="A439" s="7"/>
      <c r="B439" s="13">
        <v>2510222</v>
      </c>
      <c r="C439" s="14" t="s">
        <v>172</v>
      </c>
      <c r="D439" s="14" t="s">
        <v>174</v>
      </c>
      <c r="E439" s="13">
        <v>2211</v>
      </c>
      <c r="F439" s="12" t="s">
        <v>148</v>
      </c>
      <c r="G439" s="12" t="s">
        <v>183</v>
      </c>
      <c r="H439" s="15">
        <v>400000</v>
      </c>
      <c r="I439" s="12"/>
      <c r="J439" s="12"/>
      <c r="K439" s="29"/>
      <c r="L439" s="30"/>
      <c r="M439" s="15">
        <f t="shared" si="26"/>
        <v>400000</v>
      </c>
      <c r="N439" s="12"/>
    </row>
    <row r="440" spans="1:14" x14ac:dyDescent="0.2">
      <c r="A440" s="7"/>
      <c r="B440" s="13">
        <v>2510222</v>
      </c>
      <c r="C440" s="14" t="s">
        <v>172</v>
      </c>
      <c r="D440" s="14" t="s">
        <v>174</v>
      </c>
      <c r="E440" s="13">
        <v>2212</v>
      </c>
      <c r="F440" s="12" t="s">
        <v>148</v>
      </c>
      <c r="G440" s="12" t="s">
        <v>41</v>
      </c>
      <c r="H440" s="15">
        <v>500000</v>
      </c>
      <c r="I440" s="12"/>
      <c r="J440" s="12"/>
      <c r="K440" s="29"/>
      <c r="L440" s="30"/>
      <c r="M440" s="15">
        <f t="shared" si="26"/>
        <v>500000</v>
      </c>
      <c r="N440" s="12"/>
    </row>
    <row r="441" spans="1:14" ht="15" x14ac:dyDescent="0.2">
      <c r="A441" s="7"/>
      <c r="B441" s="13">
        <v>2510222</v>
      </c>
      <c r="C441" s="14" t="s">
        <v>172</v>
      </c>
      <c r="D441" s="14" t="s">
        <v>174</v>
      </c>
      <c r="E441" s="36">
        <v>2231</v>
      </c>
      <c r="F441" s="12" t="s">
        <v>148</v>
      </c>
      <c r="G441" s="12" t="s">
        <v>42</v>
      </c>
      <c r="H441" s="15">
        <v>0</v>
      </c>
      <c r="I441" s="12"/>
      <c r="J441" s="12"/>
      <c r="K441" s="29"/>
      <c r="L441" s="30"/>
      <c r="M441" s="15">
        <f t="shared" si="26"/>
        <v>0</v>
      </c>
      <c r="N441" s="31"/>
    </row>
    <row r="442" spans="1:14" ht="15" x14ac:dyDescent="0.2">
      <c r="A442" s="7"/>
      <c r="B442" s="13">
        <v>2510222</v>
      </c>
      <c r="C442" s="14" t="s">
        <v>172</v>
      </c>
      <c r="D442" s="14" t="s">
        <v>174</v>
      </c>
      <c r="E442" s="13">
        <v>2411</v>
      </c>
      <c r="F442" s="12" t="s">
        <v>148</v>
      </c>
      <c r="G442" s="12" t="s">
        <v>75</v>
      </c>
      <c r="H442" s="15">
        <v>90000</v>
      </c>
      <c r="I442" s="12"/>
      <c r="J442" s="12"/>
      <c r="K442" s="29"/>
      <c r="L442" s="30"/>
      <c r="M442" s="15">
        <f t="shared" si="26"/>
        <v>90000</v>
      </c>
      <c r="N442" s="35"/>
    </row>
    <row r="443" spans="1:14" x14ac:dyDescent="0.2">
      <c r="A443" s="7"/>
      <c r="B443" s="13">
        <v>2510222</v>
      </c>
      <c r="C443" s="14" t="s">
        <v>172</v>
      </c>
      <c r="D443" s="14" t="s">
        <v>174</v>
      </c>
      <c r="E443" s="13">
        <v>2421</v>
      </c>
      <c r="F443" s="12" t="s">
        <v>148</v>
      </c>
      <c r="G443" s="12" t="s">
        <v>130</v>
      </c>
      <c r="H443" s="15">
        <v>16069</v>
      </c>
      <c r="I443" s="12"/>
      <c r="J443" s="12"/>
      <c r="K443" s="29"/>
      <c r="L443" s="30"/>
      <c r="M443" s="15">
        <f t="shared" si="26"/>
        <v>16069</v>
      </c>
      <c r="N443" s="12"/>
    </row>
    <row r="444" spans="1:14" x14ac:dyDescent="0.2">
      <c r="A444" s="7"/>
      <c r="B444" s="13">
        <v>2510222</v>
      </c>
      <c r="C444" s="14" t="s">
        <v>172</v>
      </c>
      <c r="D444" s="14" t="s">
        <v>174</v>
      </c>
      <c r="E444" s="13">
        <v>2431</v>
      </c>
      <c r="F444" s="12" t="s">
        <v>148</v>
      </c>
      <c r="G444" s="12" t="s">
        <v>76</v>
      </c>
      <c r="H444" s="15">
        <v>3778</v>
      </c>
      <c r="I444" s="12"/>
      <c r="J444" s="12"/>
      <c r="K444" s="29"/>
      <c r="L444" s="30"/>
      <c r="M444" s="15">
        <f t="shared" si="26"/>
        <v>3778</v>
      </c>
      <c r="N444" s="12"/>
    </row>
    <row r="445" spans="1:14" x14ac:dyDescent="0.2">
      <c r="A445" s="7"/>
      <c r="B445" s="13">
        <v>2510222</v>
      </c>
      <c r="C445" s="14" t="s">
        <v>172</v>
      </c>
      <c r="D445" s="14" t="s">
        <v>174</v>
      </c>
      <c r="E445" s="13">
        <v>2441</v>
      </c>
      <c r="F445" s="12" t="s">
        <v>148</v>
      </c>
      <c r="G445" s="12" t="s">
        <v>77</v>
      </c>
      <c r="H445" s="15">
        <v>0</v>
      </c>
      <c r="I445" s="12"/>
      <c r="J445" s="12"/>
      <c r="K445" s="29"/>
      <c r="L445" s="30"/>
      <c r="M445" s="15">
        <f t="shared" si="26"/>
        <v>0</v>
      </c>
      <c r="N445" s="12"/>
    </row>
    <row r="446" spans="1:14" x14ac:dyDescent="0.2">
      <c r="A446" s="7"/>
      <c r="B446" s="13">
        <v>2510222</v>
      </c>
      <c r="C446" s="14" t="s">
        <v>172</v>
      </c>
      <c r="D446" s="14" t="s">
        <v>174</v>
      </c>
      <c r="E446" s="13">
        <v>2451</v>
      </c>
      <c r="F446" s="12" t="s">
        <v>148</v>
      </c>
      <c r="G446" s="12" t="s">
        <v>120</v>
      </c>
      <c r="H446" s="15">
        <v>15000</v>
      </c>
      <c r="I446" s="12"/>
      <c r="J446" s="12"/>
      <c r="K446" s="29"/>
      <c r="L446" s="30"/>
      <c r="M446" s="15">
        <f t="shared" si="26"/>
        <v>15000</v>
      </c>
      <c r="N446" s="12"/>
    </row>
    <row r="447" spans="1:14" ht="15" x14ac:dyDescent="0.2">
      <c r="A447" s="7"/>
      <c r="B447" s="13">
        <v>2510222</v>
      </c>
      <c r="C447" s="14" t="s">
        <v>172</v>
      </c>
      <c r="D447" s="14" t="s">
        <v>174</v>
      </c>
      <c r="E447" s="13">
        <v>2461</v>
      </c>
      <c r="F447" s="12" t="s">
        <v>148</v>
      </c>
      <c r="G447" s="12" t="s">
        <v>43</v>
      </c>
      <c r="H447" s="15">
        <v>173500</v>
      </c>
      <c r="I447" s="12"/>
      <c r="J447" s="12"/>
      <c r="K447" s="29"/>
      <c r="L447" s="30"/>
      <c r="M447" s="15">
        <f t="shared" si="26"/>
        <v>173500</v>
      </c>
      <c r="N447" s="37"/>
    </row>
    <row r="448" spans="1:14" ht="15" x14ac:dyDescent="0.2">
      <c r="A448" s="7"/>
      <c r="B448" s="13">
        <v>2510222</v>
      </c>
      <c r="C448" s="14" t="s">
        <v>172</v>
      </c>
      <c r="D448" s="14" t="s">
        <v>174</v>
      </c>
      <c r="E448" s="13">
        <v>2471</v>
      </c>
      <c r="F448" s="12" t="s">
        <v>148</v>
      </c>
      <c r="G448" s="12" t="s">
        <v>78</v>
      </c>
      <c r="H448" s="15">
        <v>215330</v>
      </c>
      <c r="I448" s="12"/>
      <c r="J448" s="12"/>
      <c r="K448" s="29"/>
      <c r="L448" s="30"/>
      <c r="M448" s="15">
        <f t="shared" si="26"/>
        <v>215330</v>
      </c>
      <c r="N448" s="35"/>
    </row>
    <row r="449" spans="1:14" x14ac:dyDescent="0.2">
      <c r="A449" s="7"/>
      <c r="B449" s="13">
        <v>2510222</v>
      </c>
      <c r="C449" s="14" t="s">
        <v>172</v>
      </c>
      <c r="D449" s="14" t="s">
        <v>174</v>
      </c>
      <c r="E449" s="13">
        <v>2481</v>
      </c>
      <c r="F449" s="12" t="s">
        <v>148</v>
      </c>
      <c r="G449" s="12" t="s">
        <v>79</v>
      </c>
      <c r="H449" s="15">
        <v>50000</v>
      </c>
      <c r="I449" s="12"/>
      <c r="J449" s="12"/>
      <c r="K449" s="29"/>
      <c r="L449" s="30"/>
      <c r="M449" s="15">
        <f t="shared" si="26"/>
        <v>50000</v>
      </c>
      <c r="N449" s="12"/>
    </row>
    <row r="450" spans="1:14" ht="15" x14ac:dyDescent="0.2">
      <c r="A450" s="7"/>
      <c r="B450" s="13">
        <v>2510222</v>
      </c>
      <c r="C450" s="14" t="s">
        <v>172</v>
      </c>
      <c r="D450" s="14" t="s">
        <v>174</v>
      </c>
      <c r="E450" s="13">
        <v>2491</v>
      </c>
      <c r="F450" s="12" t="s">
        <v>148</v>
      </c>
      <c r="G450" s="12" t="s">
        <v>80</v>
      </c>
      <c r="H450" s="15">
        <v>397985</v>
      </c>
      <c r="I450" s="12"/>
      <c r="J450" s="12"/>
      <c r="K450" s="29"/>
      <c r="L450" s="30"/>
      <c r="M450" s="15">
        <f t="shared" ref="M450:M483" si="27">H450+I450-J450+K450-L450</f>
        <v>397985</v>
      </c>
      <c r="N450" s="31"/>
    </row>
    <row r="451" spans="1:14" x14ac:dyDescent="0.2">
      <c r="A451" s="7"/>
      <c r="B451" s="13">
        <v>2510222</v>
      </c>
      <c r="C451" s="14" t="s">
        <v>172</v>
      </c>
      <c r="D451" s="14" t="s">
        <v>174</v>
      </c>
      <c r="E451" s="13">
        <v>2531</v>
      </c>
      <c r="F451" s="12" t="s">
        <v>148</v>
      </c>
      <c r="G451" s="12" t="s">
        <v>121</v>
      </c>
      <c r="H451" s="15">
        <v>37493</v>
      </c>
      <c r="I451" s="12"/>
      <c r="J451" s="12"/>
      <c r="K451" s="29"/>
      <c r="L451" s="30"/>
      <c r="M451" s="15">
        <f t="shared" si="27"/>
        <v>37493</v>
      </c>
      <c r="N451" s="12"/>
    </row>
    <row r="452" spans="1:14" x14ac:dyDescent="0.2">
      <c r="A452" s="7"/>
      <c r="B452" s="13">
        <v>2510222</v>
      </c>
      <c r="C452" s="14" t="s">
        <v>172</v>
      </c>
      <c r="D452" s="14" t="s">
        <v>174</v>
      </c>
      <c r="E452" s="13">
        <v>2541</v>
      </c>
      <c r="F452" s="12" t="s">
        <v>148</v>
      </c>
      <c r="G452" s="12" t="s">
        <v>159</v>
      </c>
      <c r="H452" s="15">
        <v>37493</v>
      </c>
      <c r="I452" s="12"/>
      <c r="J452" s="12"/>
      <c r="K452" s="29"/>
      <c r="L452" s="30"/>
      <c r="M452" s="15">
        <f t="shared" si="27"/>
        <v>37493</v>
      </c>
      <c r="N452" s="12"/>
    </row>
    <row r="453" spans="1:14" x14ac:dyDescent="0.2">
      <c r="A453" s="7"/>
      <c r="B453" s="13">
        <v>2510222</v>
      </c>
      <c r="C453" s="14" t="s">
        <v>172</v>
      </c>
      <c r="D453" s="14" t="s">
        <v>174</v>
      </c>
      <c r="E453" s="13">
        <v>2551</v>
      </c>
      <c r="F453" s="12" t="s">
        <v>148</v>
      </c>
      <c r="G453" s="12" t="s">
        <v>184</v>
      </c>
      <c r="H453" s="15">
        <v>0</v>
      </c>
      <c r="I453" s="12"/>
      <c r="J453" s="12"/>
      <c r="K453" s="29"/>
      <c r="L453" s="30"/>
      <c r="M453" s="15">
        <f t="shared" si="27"/>
        <v>0</v>
      </c>
      <c r="N453" s="12"/>
    </row>
    <row r="454" spans="1:14" ht="15" x14ac:dyDescent="0.2">
      <c r="A454" s="7"/>
      <c r="B454" s="13">
        <v>2510222</v>
      </c>
      <c r="C454" s="14" t="s">
        <v>172</v>
      </c>
      <c r="D454" s="14" t="s">
        <v>174</v>
      </c>
      <c r="E454" s="13">
        <v>2561</v>
      </c>
      <c r="F454" s="12" t="s">
        <v>148</v>
      </c>
      <c r="G454" s="12" t="s">
        <v>81</v>
      </c>
      <c r="H454" s="15">
        <v>56428</v>
      </c>
      <c r="I454" s="12"/>
      <c r="J454" s="12"/>
      <c r="K454" s="29"/>
      <c r="L454" s="30"/>
      <c r="M454" s="15">
        <f t="shared" si="27"/>
        <v>56428</v>
      </c>
      <c r="N454" s="31"/>
    </row>
    <row r="455" spans="1:14" ht="15" x14ac:dyDescent="0.2">
      <c r="A455" s="7"/>
      <c r="B455" s="13">
        <v>2510222</v>
      </c>
      <c r="C455" s="14" t="s">
        <v>172</v>
      </c>
      <c r="D455" s="14" t="s">
        <v>174</v>
      </c>
      <c r="E455" s="36">
        <v>2611</v>
      </c>
      <c r="F455" s="12" t="s">
        <v>148</v>
      </c>
      <c r="G455" s="12" t="s">
        <v>185</v>
      </c>
      <c r="H455" s="15">
        <v>4215322.8499999996</v>
      </c>
      <c r="I455" s="12"/>
      <c r="J455" s="12"/>
      <c r="K455" s="29"/>
      <c r="L455" s="38"/>
      <c r="M455" s="15">
        <f t="shared" si="27"/>
        <v>4215322.8499999996</v>
      </c>
      <c r="N455" s="31"/>
    </row>
    <row r="456" spans="1:14" x14ac:dyDescent="0.2">
      <c r="A456" s="7"/>
      <c r="B456" s="13">
        <v>2510222</v>
      </c>
      <c r="C456" s="14" t="s">
        <v>172</v>
      </c>
      <c r="D456" s="14" t="s">
        <v>186</v>
      </c>
      <c r="E456" s="13">
        <v>2711</v>
      </c>
      <c r="F456" s="12" t="s">
        <v>148</v>
      </c>
      <c r="G456" s="12" t="s">
        <v>160</v>
      </c>
      <c r="H456" s="15">
        <v>1257441.8899999999</v>
      </c>
      <c r="I456" s="12"/>
      <c r="J456" s="12"/>
      <c r="K456" s="29"/>
      <c r="L456" s="30"/>
      <c r="M456" s="15">
        <f t="shared" si="27"/>
        <v>1257441.8899999999</v>
      </c>
      <c r="N456" s="12"/>
    </row>
    <row r="457" spans="1:14" ht="15" x14ac:dyDescent="0.2">
      <c r="A457" s="7"/>
      <c r="B457" s="13">
        <v>2510222</v>
      </c>
      <c r="C457" s="14" t="s">
        <v>172</v>
      </c>
      <c r="D457" s="14" t="s">
        <v>174</v>
      </c>
      <c r="E457" s="13">
        <v>2711</v>
      </c>
      <c r="F457" s="12" t="s">
        <v>148</v>
      </c>
      <c r="G457" s="12" t="s">
        <v>160</v>
      </c>
      <c r="H457" s="15">
        <v>2520000</v>
      </c>
      <c r="I457" s="12"/>
      <c r="J457" s="12"/>
      <c r="K457" s="29"/>
      <c r="L457" s="30"/>
      <c r="M457" s="15">
        <f t="shared" si="27"/>
        <v>2520000</v>
      </c>
      <c r="N457" s="37"/>
    </row>
    <row r="458" spans="1:14" ht="15" x14ac:dyDescent="0.2">
      <c r="A458" s="39"/>
      <c r="B458" s="36">
        <v>2510222</v>
      </c>
      <c r="C458" s="40" t="s">
        <v>172</v>
      </c>
      <c r="D458" s="40" t="s">
        <v>174</v>
      </c>
      <c r="E458" s="36">
        <v>2721</v>
      </c>
      <c r="F458" s="41" t="s">
        <v>148</v>
      </c>
      <c r="G458" s="41" t="s">
        <v>161</v>
      </c>
      <c r="H458" s="43">
        <v>100000</v>
      </c>
      <c r="I458" s="41"/>
      <c r="J458" s="41"/>
      <c r="K458" s="42"/>
      <c r="L458" s="38"/>
      <c r="M458" s="43">
        <f t="shared" si="27"/>
        <v>100000</v>
      </c>
      <c r="N458" s="37"/>
    </row>
    <row r="459" spans="1:14" ht="15" x14ac:dyDescent="0.2">
      <c r="A459" s="7"/>
      <c r="B459" s="13">
        <v>2510222</v>
      </c>
      <c r="C459" s="14" t="s">
        <v>172</v>
      </c>
      <c r="D459" s="14" t="s">
        <v>174</v>
      </c>
      <c r="E459" s="36">
        <v>2722</v>
      </c>
      <c r="F459" s="12" t="s">
        <v>148</v>
      </c>
      <c r="G459" s="12" t="s">
        <v>82</v>
      </c>
      <c r="H459" s="15">
        <v>0</v>
      </c>
      <c r="I459" s="12"/>
      <c r="J459" s="12"/>
      <c r="K459" s="29"/>
      <c r="L459" s="38"/>
      <c r="M459" s="15">
        <f t="shared" si="27"/>
        <v>0</v>
      </c>
      <c r="N459" s="31"/>
    </row>
    <row r="460" spans="1:14" ht="165" x14ac:dyDescent="0.2">
      <c r="A460" s="7">
        <v>18</v>
      </c>
      <c r="B460" s="13">
        <v>2510222</v>
      </c>
      <c r="C460" s="14" t="s">
        <v>172</v>
      </c>
      <c r="D460" s="14" t="s">
        <v>174</v>
      </c>
      <c r="E460" s="13">
        <v>2731</v>
      </c>
      <c r="F460" s="12" t="s">
        <v>148</v>
      </c>
      <c r="G460" s="12" t="s">
        <v>187</v>
      </c>
      <c r="H460" s="15">
        <v>10000</v>
      </c>
      <c r="I460" s="12"/>
      <c r="J460" s="12"/>
      <c r="K460" s="29">
        <v>30000</v>
      </c>
      <c r="L460" s="30"/>
      <c r="M460" s="15">
        <f t="shared" si="27"/>
        <v>40000</v>
      </c>
      <c r="N460" s="35" t="s">
        <v>1805</v>
      </c>
    </row>
    <row r="461" spans="1:14" x14ac:dyDescent="0.2">
      <c r="A461" s="7"/>
      <c r="B461" s="13">
        <v>2510222</v>
      </c>
      <c r="C461" s="14" t="s">
        <v>172</v>
      </c>
      <c r="D461" s="14" t="s">
        <v>174</v>
      </c>
      <c r="E461" s="13">
        <v>2741</v>
      </c>
      <c r="F461" s="12" t="s">
        <v>148</v>
      </c>
      <c r="G461" s="12" t="s">
        <v>84</v>
      </c>
      <c r="H461" s="15">
        <v>300</v>
      </c>
      <c r="I461" s="12"/>
      <c r="J461" s="12"/>
      <c r="K461" s="29"/>
      <c r="L461" s="30"/>
      <c r="M461" s="15">
        <f t="shared" si="27"/>
        <v>300</v>
      </c>
      <c r="N461" s="12"/>
    </row>
    <row r="462" spans="1:14" x14ac:dyDescent="0.2">
      <c r="A462" s="7"/>
      <c r="B462" s="13">
        <v>2510222</v>
      </c>
      <c r="C462" s="14" t="s">
        <v>172</v>
      </c>
      <c r="D462" s="14" t="s">
        <v>174</v>
      </c>
      <c r="E462" s="13">
        <v>2751</v>
      </c>
      <c r="F462" s="12" t="s">
        <v>148</v>
      </c>
      <c r="G462" s="12" t="s">
        <v>188</v>
      </c>
      <c r="H462" s="15">
        <v>50000</v>
      </c>
      <c r="I462" s="12"/>
      <c r="J462" s="12"/>
      <c r="K462" s="29"/>
      <c r="L462" s="30"/>
      <c r="M462" s="15">
        <f t="shared" si="27"/>
        <v>50000</v>
      </c>
      <c r="N462" s="12"/>
    </row>
    <row r="463" spans="1:14" ht="15" x14ac:dyDescent="0.2">
      <c r="A463" s="7"/>
      <c r="B463" s="13">
        <v>2510222</v>
      </c>
      <c r="C463" s="14" t="s">
        <v>172</v>
      </c>
      <c r="D463" s="14" t="s">
        <v>174</v>
      </c>
      <c r="E463" s="36">
        <v>2821</v>
      </c>
      <c r="F463" s="12" t="s">
        <v>148</v>
      </c>
      <c r="G463" s="12" t="s">
        <v>189</v>
      </c>
      <c r="H463" s="15">
        <v>0</v>
      </c>
      <c r="I463" s="12"/>
      <c r="J463" s="12"/>
      <c r="K463" s="29"/>
      <c r="L463" s="38"/>
      <c r="M463" s="15">
        <f t="shared" si="27"/>
        <v>0</v>
      </c>
      <c r="N463" s="31"/>
    </row>
    <row r="464" spans="1:14" ht="15" x14ac:dyDescent="0.2">
      <c r="A464" s="7"/>
      <c r="B464" s="13">
        <v>2510222</v>
      </c>
      <c r="C464" s="14" t="s">
        <v>172</v>
      </c>
      <c r="D464" s="14" t="s">
        <v>174</v>
      </c>
      <c r="E464" s="13">
        <v>2831</v>
      </c>
      <c r="F464" s="12" t="s">
        <v>148</v>
      </c>
      <c r="G464" s="12" t="s">
        <v>190</v>
      </c>
      <c r="H464" s="15">
        <v>0</v>
      </c>
      <c r="I464" s="12"/>
      <c r="J464" s="12"/>
      <c r="K464" s="29"/>
      <c r="L464" s="30"/>
      <c r="M464" s="15">
        <f t="shared" si="27"/>
        <v>0</v>
      </c>
      <c r="N464" s="31"/>
    </row>
    <row r="465" spans="1:14" ht="15" x14ac:dyDescent="0.2">
      <c r="A465" s="7"/>
      <c r="B465" s="13">
        <v>2510222</v>
      </c>
      <c r="C465" s="14" t="s">
        <v>172</v>
      </c>
      <c r="D465" s="14" t="s">
        <v>174</v>
      </c>
      <c r="E465" s="13">
        <v>2911</v>
      </c>
      <c r="F465" s="12" t="s">
        <v>148</v>
      </c>
      <c r="G465" s="12" t="s">
        <v>44</v>
      </c>
      <c r="H465" s="15">
        <v>15000</v>
      </c>
      <c r="I465" s="12"/>
      <c r="J465" s="12"/>
      <c r="K465" s="29"/>
      <c r="L465" s="30"/>
      <c r="M465" s="15">
        <f t="shared" si="27"/>
        <v>15000</v>
      </c>
      <c r="N465" s="35"/>
    </row>
    <row r="466" spans="1:14" x14ac:dyDescent="0.2">
      <c r="A466" s="7"/>
      <c r="B466" s="13">
        <v>2510222</v>
      </c>
      <c r="C466" s="14" t="s">
        <v>172</v>
      </c>
      <c r="D466" s="14" t="s">
        <v>174</v>
      </c>
      <c r="E466" s="13">
        <v>2921</v>
      </c>
      <c r="F466" s="12" t="s">
        <v>148</v>
      </c>
      <c r="G466" s="12" t="s">
        <v>122</v>
      </c>
      <c r="H466" s="15">
        <v>70000</v>
      </c>
      <c r="I466" s="12"/>
      <c r="J466" s="12"/>
      <c r="K466" s="29"/>
      <c r="L466" s="30"/>
      <c r="M466" s="15">
        <f t="shared" si="27"/>
        <v>70000</v>
      </c>
      <c r="N466" s="12"/>
    </row>
    <row r="467" spans="1:14" x14ac:dyDescent="0.2">
      <c r="A467" s="7"/>
      <c r="B467" s="13">
        <v>2510222</v>
      </c>
      <c r="C467" s="14" t="s">
        <v>172</v>
      </c>
      <c r="D467" s="14" t="s">
        <v>174</v>
      </c>
      <c r="E467" s="13">
        <v>2941</v>
      </c>
      <c r="F467" s="12" t="s">
        <v>148</v>
      </c>
      <c r="G467" s="12" t="s">
        <v>45</v>
      </c>
      <c r="H467" s="15">
        <v>20000</v>
      </c>
      <c r="I467" s="12"/>
      <c r="J467" s="12"/>
      <c r="K467" s="29"/>
      <c r="L467" s="30"/>
      <c r="M467" s="15">
        <f t="shared" si="27"/>
        <v>20000</v>
      </c>
      <c r="N467" s="12"/>
    </row>
    <row r="468" spans="1:14" ht="15" x14ac:dyDescent="0.2">
      <c r="A468" s="7"/>
      <c r="B468" s="13">
        <v>2510222</v>
      </c>
      <c r="C468" s="14" t="s">
        <v>172</v>
      </c>
      <c r="D468" s="14" t="s">
        <v>174</v>
      </c>
      <c r="E468" s="13">
        <v>2961</v>
      </c>
      <c r="F468" s="12" t="s">
        <v>148</v>
      </c>
      <c r="G468" s="12" t="s">
        <v>123</v>
      </c>
      <c r="H468" s="15">
        <v>442849</v>
      </c>
      <c r="I468" s="12"/>
      <c r="J468" s="12"/>
      <c r="K468" s="29"/>
      <c r="L468" s="30"/>
      <c r="M468" s="15">
        <f t="shared" si="27"/>
        <v>442849</v>
      </c>
      <c r="N468" s="35"/>
    </row>
    <row r="469" spans="1:14" ht="165" x14ac:dyDescent="0.2">
      <c r="A469" s="7">
        <v>18</v>
      </c>
      <c r="B469" s="13">
        <v>2510222</v>
      </c>
      <c r="C469" s="14" t="s">
        <v>172</v>
      </c>
      <c r="D469" s="14" t="s">
        <v>174</v>
      </c>
      <c r="E469" s="13">
        <v>3121</v>
      </c>
      <c r="F469" s="34" t="s">
        <v>148</v>
      </c>
      <c r="G469" s="34" t="s">
        <v>278</v>
      </c>
      <c r="H469" s="15">
        <v>0</v>
      </c>
      <c r="I469" s="12"/>
      <c r="J469" s="12"/>
      <c r="K469" s="29">
        <v>1500</v>
      </c>
      <c r="L469" s="30"/>
      <c r="M469" s="15">
        <f t="shared" si="27"/>
        <v>1500</v>
      </c>
      <c r="N469" s="35" t="s">
        <v>1805</v>
      </c>
    </row>
    <row r="470" spans="1:14" ht="15" x14ac:dyDescent="0.2">
      <c r="A470" s="7"/>
      <c r="B470" s="13">
        <v>2510222</v>
      </c>
      <c r="C470" s="14" t="s">
        <v>172</v>
      </c>
      <c r="D470" s="14" t="s">
        <v>174</v>
      </c>
      <c r="E470" s="13">
        <v>3141</v>
      </c>
      <c r="F470" s="12" t="s">
        <v>148</v>
      </c>
      <c r="G470" s="12" t="s">
        <v>191</v>
      </c>
      <c r="H470" s="15">
        <v>0</v>
      </c>
      <c r="I470" s="12"/>
      <c r="J470" s="12"/>
      <c r="K470" s="29"/>
      <c r="L470" s="30"/>
      <c r="M470" s="15">
        <f t="shared" si="27"/>
        <v>0</v>
      </c>
      <c r="N470" s="35"/>
    </row>
    <row r="471" spans="1:14" ht="15" x14ac:dyDescent="0.2">
      <c r="A471" s="39"/>
      <c r="B471" s="36">
        <v>2510222</v>
      </c>
      <c r="C471" s="40" t="s">
        <v>172</v>
      </c>
      <c r="D471" s="40" t="s">
        <v>174</v>
      </c>
      <c r="E471" s="36">
        <v>3152</v>
      </c>
      <c r="F471" s="41" t="s">
        <v>148</v>
      </c>
      <c r="G471" s="41" t="s">
        <v>192</v>
      </c>
      <c r="H471" s="43">
        <v>0</v>
      </c>
      <c r="I471" s="41"/>
      <c r="J471" s="41"/>
      <c r="K471" s="42"/>
      <c r="L471" s="38"/>
      <c r="M471" s="43">
        <f t="shared" si="27"/>
        <v>0</v>
      </c>
      <c r="N471" s="37"/>
    </row>
    <row r="472" spans="1:14" ht="15" x14ac:dyDescent="0.2">
      <c r="A472" s="39"/>
      <c r="B472" s="36">
        <v>2510222</v>
      </c>
      <c r="C472" s="40" t="s">
        <v>172</v>
      </c>
      <c r="D472" s="40" t="s">
        <v>174</v>
      </c>
      <c r="E472" s="36">
        <v>3161</v>
      </c>
      <c r="F472" s="41" t="s">
        <v>148</v>
      </c>
      <c r="G472" s="41" t="s">
        <v>193</v>
      </c>
      <c r="H472" s="43">
        <v>67868</v>
      </c>
      <c r="I472" s="41"/>
      <c r="J472" s="41"/>
      <c r="K472" s="42"/>
      <c r="L472" s="38"/>
      <c r="M472" s="43">
        <f t="shared" si="27"/>
        <v>67868</v>
      </c>
      <c r="N472" s="37"/>
    </row>
    <row r="473" spans="1:14" x14ac:dyDescent="0.2">
      <c r="A473" s="7"/>
      <c r="B473" s="13">
        <v>2510222</v>
      </c>
      <c r="C473" s="14" t="s">
        <v>172</v>
      </c>
      <c r="D473" s="14" t="s">
        <v>174</v>
      </c>
      <c r="E473" s="13">
        <v>3181</v>
      </c>
      <c r="F473" s="12" t="s">
        <v>148</v>
      </c>
      <c r="G473" s="12" t="s">
        <v>112</v>
      </c>
      <c r="H473" s="15">
        <v>5000</v>
      </c>
      <c r="I473" s="12"/>
      <c r="J473" s="12"/>
      <c r="K473" s="29"/>
      <c r="L473" s="30"/>
      <c r="M473" s="15">
        <f t="shared" si="27"/>
        <v>5000</v>
      </c>
      <c r="N473" s="12"/>
    </row>
    <row r="474" spans="1:14" ht="15" x14ac:dyDescent="0.2">
      <c r="A474" s="7"/>
      <c r="B474" s="13">
        <v>2510222</v>
      </c>
      <c r="C474" s="14" t="s">
        <v>172</v>
      </c>
      <c r="D474" s="14" t="s">
        <v>174</v>
      </c>
      <c r="E474" s="13">
        <v>3221</v>
      </c>
      <c r="F474" s="12" t="s">
        <v>148</v>
      </c>
      <c r="G474" s="12" t="s">
        <v>86</v>
      </c>
      <c r="H474" s="15">
        <v>650000</v>
      </c>
      <c r="I474" s="12"/>
      <c r="J474" s="12"/>
      <c r="K474" s="29"/>
      <c r="L474" s="30"/>
      <c r="M474" s="15">
        <f t="shared" si="27"/>
        <v>650000</v>
      </c>
      <c r="N474" s="35"/>
    </row>
    <row r="475" spans="1:14" ht="165" x14ac:dyDescent="0.2">
      <c r="A475" s="7">
        <v>18</v>
      </c>
      <c r="B475" s="13">
        <v>2510222</v>
      </c>
      <c r="C475" s="14" t="s">
        <v>172</v>
      </c>
      <c r="D475" s="14" t="s">
        <v>174</v>
      </c>
      <c r="E475" s="13">
        <v>3261</v>
      </c>
      <c r="F475" s="34" t="s">
        <v>148</v>
      </c>
      <c r="G475" s="34" t="s">
        <v>266</v>
      </c>
      <c r="H475" s="15">
        <v>0</v>
      </c>
      <c r="I475" s="12"/>
      <c r="J475" s="12"/>
      <c r="K475" s="29">
        <v>30000</v>
      </c>
      <c r="L475" s="30"/>
      <c r="M475" s="15">
        <f t="shared" si="27"/>
        <v>30000</v>
      </c>
      <c r="N475" s="35" t="s">
        <v>1805</v>
      </c>
    </row>
    <row r="476" spans="1:14" x14ac:dyDescent="0.2">
      <c r="A476" s="7"/>
      <c r="B476" s="13">
        <v>2510222</v>
      </c>
      <c r="C476" s="14" t="s">
        <v>172</v>
      </c>
      <c r="D476" s="14" t="s">
        <v>174</v>
      </c>
      <c r="E476" s="13">
        <v>3291</v>
      </c>
      <c r="F476" s="12" t="s">
        <v>148</v>
      </c>
      <c r="G476" s="12" t="s">
        <v>87</v>
      </c>
      <c r="H476" s="15">
        <v>130000</v>
      </c>
      <c r="I476" s="12"/>
      <c r="J476" s="12"/>
      <c r="K476" s="29"/>
      <c r="L476" s="30"/>
      <c r="M476" s="15">
        <f t="shared" si="27"/>
        <v>130000</v>
      </c>
      <c r="N476" s="12"/>
    </row>
    <row r="477" spans="1:14" x14ac:dyDescent="0.2">
      <c r="A477" s="7"/>
      <c r="B477" s="13">
        <v>2510222</v>
      </c>
      <c r="C477" s="14" t="s">
        <v>172</v>
      </c>
      <c r="D477" s="14" t="s">
        <v>174</v>
      </c>
      <c r="E477" s="13">
        <v>3341</v>
      </c>
      <c r="F477" s="12" t="s">
        <v>148</v>
      </c>
      <c r="G477" s="12" t="s">
        <v>89</v>
      </c>
      <c r="H477" s="15">
        <v>1055000</v>
      </c>
      <c r="I477" s="12"/>
      <c r="J477" s="12"/>
      <c r="K477" s="29"/>
      <c r="L477" s="30"/>
      <c r="M477" s="15">
        <f t="shared" si="27"/>
        <v>1055000</v>
      </c>
      <c r="N477" s="12"/>
    </row>
    <row r="478" spans="1:14" x14ac:dyDescent="0.2">
      <c r="A478" s="7"/>
      <c r="B478" s="13">
        <v>2510222</v>
      </c>
      <c r="C478" s="14" t="s">
        <v>172</v>
      </c>
      <c r="D478" s="14" t="s">
        <v>174</v>
      </c>
      <c r="E478" s="13">
        <v>3361</v>
      </c>
      <c r="F478" s="12" t="s">
        <v>148</v>
      </c>
      <c r="G478" s="12" t="s">
        <v>47</v>
      </c>
      <c r="H478" s="15">
        <v>10000</v>
      </c>
      <c r="I478" s="12"/>
      <c r="J478" s="12"/>
      <c r="K478" s="29"/>
      <c r="L478" s="30"/>
      <c r="M478" s="15">
        <f t="shared" si="27"/>
        <v>10000</v>
      </c>
      <c r="N478" s="12"/>
    </row>
    <row r="479" spans="1:14" x14ac:dyDescent="0.2">
      <c r="A479" s="7"/>
      <c r="B479" s="13">
        <v>2510222</v>
      </c>
      <c r="C479" s="14" t="s">
        <v>172</v>
      </c>
      <c r="D479" s="14" t="s">
        <v>174</v>
      </c>
      <c r="E479" s="13">
        <v>3371</v>
      </c>
      <c r="F479" s="12" t="s">
        <v>148</v>
      </c>
      <c r="G479" s="12" t="s">
        <v>194</v>
      </c>
      <c r="H479" s="15">
        <v>50000</v>
      </c>
      <c r="I479" s="12"/>
      <c r="J479" s="12"/>
      <c r="K479" s="29"/>
      <c r="L479" s="30"/>
      <c r="M479" s="15">
        <f t="shared" si="27"/>
        <v>50000</v>
      </c>
      <c r="N479" s="12"/>
    </row>
    <row r="480" spans="1:14" x14ac:dyDescent="0.2">
      <c r="A480" s="7"/>
      <c r="B480" s="13">
        <v>2510222</v>
      </c>
      <c r="C480" s="14" t="s">
        <v>172</v>
      </c>
      <c r="D480" s="14" t="s">
        <v>174</v>
      </c>
      <c r="E480" s="13">
        <v>3441</v>
      </c>
      <c r="F480" s="12" t="s">
        <v>148</v>
      </c>
      <c r="G480" s="12" t="s">
        <v>90</v>
      </c>
      <c r="H480" s="15">
        <v>100000</v>
      </c>
      <c r="I480" s="12"/>
      <c r="J480" s="12"/>
      <c r="K480" s="29"/>
      <c r="L480" s="30"/>
      <c r="M480" s="15">
        <f t="shared" si="27"/>
        <v>100000</v>
      </c>
      <c r="N480" s="12"/>
    </row>
    <row r="481" spans="1:14" ht="15" x14ac:dyDescent="0.2">
      <c r="A481" s="7"/>
      <c r="B481" s="13">
        <v>2510222</v>
      </c>
      <c r="C481" s="14" t="s">
        <v>172</v>
      </c>
      <c r="D481" s="14" t="s">
        <v>174</v>
      </c>
      <c r="E481" s="13">
        <v>3511</v>
      </c>
      <c r="F481" s="12" t="s">
        <v>148</v>
      </c>
      <c r="G481" s="12" t="s">
        <v>91</v>
      </c>
      <c r="H481" s="15">
        <v>256750</v>
      </c>
      <c r="I481" s="12"/>
      <c r="J481" s="12"/>
      <c r="K481" s="29"/>
      <c r="L481" s="30"/>
      <c r="M481" s="15">
        <f t="shared" si="27"/>
        <v>256750</v>
      </c>
      <c r="N481" s="35"/>
    </row>
    <row r="482" spans="1:14" ht="15" x14ac:dyDescent="0.2">
      <c r="A482" s="7"/>
      <c r="B482" s="13">
        <v>2510222</v>
      </c>
      <c r="C482" s="44" t="s">
        <v>172</v>
      </c>
      <c r="D482" s="44" t="s">
        <v>174</v>
      </c>
      <c r="E482" s="13">
        <v>3551</v>
      </c>
      <c r="F482" s="34" t="s">
        <v>148</v>
      </c>
      <c r="G482" s="12" t="s">
        <v>124</v>
      </c>
      <c r="H482" s="15">
        <v>1100000</v>
      </c>
      <c r="I482" s="12"/>
      <c r="J482" s="12"/>
      <c r="K482" s="29"/>
      <c r="L482" s="30"/>
      <c r="M482" s="15">
        <f t="shared" si="27"/>
        <v>1100000</v>
      </c>
      <c r="N482" s="35"/>
    </row>
    <row r="483" spans="1:14" x14ac:dyDescent="0.2">
      <c r="A483" s="7"/>
      <c r="B483" s="13">
        <v>2510222</v>
      </c>
      <c r="C483" s="14" t="s">
        <v>172</v>
      </c>
      <c r="D483" s="14" t="s">
        <v>174</v>
      </c>
      <c r="E483" s="13">
        <v>3521</v>
      </c>
      <c r="F483" s="12" t="s">
        <v>148</v>
      </c>
      <c r="G483" s="12" t="s">
        <v>136</v>
      </c>
      <c r="H483" s="15">
        <v>0</v>
      </c>
      <c r="I483" s="12"/>
      <c r="J483" s="12"/>
      <c r="K483" s="29"/>
      <c r="L483" s="30"/>
      <c r="M483" s="15">
        <f t="shared" si="27"/>
        <v>0</v>
      </c>
      <c r="N483" s="12"/>
    </row>
    <row r="484" spans="1:14" x14ac:dyDescent="0.2">
      <c r="A484" s="7"/>
      <c r="B484" s="13">
        <v>2510222</v>
      </c>
      <c r="C484" s="14" t="s">
        <v>172</v>
      </c>
      <c r="D484" s="14" t="s">
        <v>174</v>
      </c>
      <c r="E484" s="13">
        <v>3531</v>
      </c>
      <c r="F484" s="12" t="s">
        <v>148</v>
      </c>
      <c r="G484" s="12" t="s">
        <v>50</v>
      </c>
      <c r="H484" s="15">
        <v>1100000</v>
      </c>
      <c r="I484" s="12"/>
      <c r="J484" s="12"/>
      <c r="K484" s="29"/>
      <c r="L484" s="30"/>
      <c r="M484" s="15">
        <f t="shared" ref="M484:M516" si="28">H484+I484-J484+K484-L484</f>
        <v>1100000</v>
      </c>
      <c r="N484" s="12"/>
    </row>
    <row r="485" spans="1:14" x14ac:dyDescent="0.2">
      <c r="A485" s="7"/>
      <c r="B485" s="13">
        <v>2510222</v>
      </c>
      <c r="C485" s="14" t="s">
        <v>172</v>
      </c>
      <c r="D485" s="14" t="s">
        <v>174</v>
      </c>
      <c r="E485" s="13">
        <v>3551</v>
      </c>
      <c r="F485" s="12" t="s">
        <v>148</v>
      </c>
      <c r="G485" s="12" t="s">
        <v>124</v>
      </c>
      <c r="H485" s="15">
        <v>1035000</v>
      </c>
      <c r="I485" s="12"/>
      <c r="J485" s="12"/>
      <c r="K485" s="29"/>
      <c r="L485" s="30"/>
      <c r="M485" s="15">
        <f t="shared" si="28"/>
        <v>1035000</v>
      </c>
      <c r="N485" s="12"/>
    </row>
    <row r="486" spans="1:14" x14ac:dyDescent="0.2">
      <c r="A486" s="7"/>
      <c r="B486" s="13">
        <v>2510222</v>
      </c>
      <c r="C486" s="14" t="s">
        <v>172</v>
      </c>
      <c r="D486" s="14" t="s">
        <v>174</v>
      </c>
      <c r="E486" s="13">
        <v>3571</v>
      </c>
      <c r="F486" s="12" t="s">
        <v>148</v>
      </c>
      <c r="G486" s="12" t="s">
        <v>92</v>
      </c>
      <c r="H486" s="15">
        <v>20000</v>
      </c>
      <c r="I486" s="12"/>
      <c r="J486" s="12"/>
      <c r="K486" s="29"/>
      <c r="L486" s="30"/>
      <c r="M486" s="15">
        <f t="shared" si="28"/>
        <v>20000</v>
      </c>
      <c r="N486" s="12"/>
    </row>
    <row r="487" spans="1:14" x14ac:dyDescent="0.2">
      <c r="A487" s="7"/>
      <c r="B487" s="13">
        <v>2510222</v>
      </c>
      <c r="C487" s="14" t="s">
        <v>172</v>
      </c>
      <c r="D487" s="14" t="s">
        <v>174</v>
      </c>
      <c r="E487" s="13">
        <v>3591</v>
      </c>
      <c r="F487" s="12" t="s">
        <v>148</v>
      </c>
      <c r="G487" s="12" t="s">
        <v>93</v>
      </c>
      <c r="H487" s="15">
        <v>20000</v>
      </c>
      <c r="I487" s="12"/>
      <c r="J487" s="12"/>
      <c r="K487" s="29"/>
      <c r="L487" s="30"/>
      <c r="M487" s="15">
        <f t="shared" si="28"/>
        <v>20000</v>
      </c>
      <c r="N487" s="12"/>
    </row>
    <row r="488" spans="1:14" ht="15" x14ac:dyDescent="0.2">
      <c r="A488" s="7"/>
      <c r="B488" s="13">
        <v>2510222</v>
      </c>
      <c r="C488" s="14" t="s">
        <v>172</v>
      </c>
      <c r="D488" s="14" t="s">
        <v>174</v>
      </c>
      <c r="E488" s="36">
        <v>3611</v>
      </c>
      <c r="F488" s="12" t="s">
        <v>148</v>
      </c>
      <c r="G488" s="12" t="s">
        <v>94</v>
      </c>
      <c r="H488" s="15">
        <v>0</v>
      </c>
      <c r="I488" s="12"/>
      <c r="J488" s="12"/>
      <c r="K488" s="29"/>
      <c r="L488" s="38"/>
      <c r="M488" s="15">
        <f t="shared" si="28"/>
        <v>0</v>
      </c>
      <c r="N488" s="31"/>
    </row>
    <row r="489" spans="1:14" x14ac:dyDescent="0.2">
      <c r="A489" s="7"/>
      <c r="B489" s="13">
        <v>2510222</v>
      </c>
      <c r="C489" s="14" t="s">
        <v>172</v>
      </c>
      <c r="D489" s="14" t="s">
        <v>174</v>
      </c>
      <c r="E489" s="13">
        <v>3641</v>
      </c>
      <c r="F489" s="12" t="s">
        <v>148</v>
      </c>
      <c r="G489" s="12" t="s">
        <v>126</v>
      </c>
      <c r="H489" s="15">
        <v>0</v>
      </c>
      <c r="I489" s="12"/>
      <c r="J489" s="12"/>
      <c r="K489" s="29"/>
      <c r="L489" s="30"/>
      <c r="M489" s="15">
        <f t="shared" si="28"/>
        <v>0</v>
      </c>
      <c r="N489" s="12"/>
    </row>
    <row r="490" spans="1:14" x14ac:dyDescent="0.2">
      <c r="A490" s="7"/>
      <c r="B490" s="13">
        <v>2510222</v>
      </c>
      <c r="C490" s="14" t="s">
        <v>172</v>
      </c>
      <c r="D490" s="14" t="s">
        <v>174</v>
      </c>
      <c r="E490" s="13">
        <v>3721</v>
      </c>
      <c r="F490" s="12" t="s">
        <v>148</v>
      </c>
      <c r="G490" s="12" t="s">
        <v>51</v>
      </c>
      <c r="H490" s="15">
        <v>53562</v>
      </c>
      <c r="I490" s="12"/>
      <c r="J490" s="12"/>
      <c r="K490" s="29"/>
      <c r="L490" s="30"/>
      <c r="M490" s="15">
        <f t="shared" si="28"/>
        <v>53562</v>
      </c>
      <c r="N490" s="12"/>
    </row>
    <row r="491" spans="1:14" x14ac:dyDescent="0.2">
      <c r="A491" s="7"/>
      <c r="B491" s="13">
        <v>2510222</v>
      </c>
      <c r="C491" s="14" t="s">
        <v>172</v>
      </c>
      <c r="D491" s="14" t="s">
        <v>174</v>
      </c>
      <c r="E491" s="13">
        <v>3751</v>
      </c>
      <c r="F491" s="12" t="s">
        <v>148</v>
      </c>
      <c r="G491" s="12" t="s">
        <v>52</v>
      </c>
      <c r="H491" s="15">
        <v>53562</v>
      </c>
      <c r="I491" s="12"/>
      <c r="J491" s="12"/>
      <c r="K491" s="29"/>
      <c r="L491" s="30"/>
      <c r="M491" s="15">
        <f t="shared" si="28"/>
        <v>53562</v>
      </c>
      <c r="N491" s="12"/>
    </row>
    <row r="492" spans="1:14" ht="15" x14ac:dyDescent="0.2">
      <c r="A492" s="7"/>
      <c r="B492" s="13">
        <v>2510222</v>
      </c>
      <c r="C492" s="14" t="s">
        <v>172</v>
      </c>
      <c r="D492" s="14" t="s">
        <v>174</v>
      </c>
      <c r="E492" s="36">
        <v>3791</v>
      </c>
      <c r="F492" s="12" t="s">
        <v>148</v>
      </c>
      <c r="G492" s="12" t="s">
        <v>99</v>
      </c>
      <c r="H492" s="15">
        <v>0</v>
      </c>
      <c r="I492" s="12"/>
      <c r="J492" s="12"/>
      <c r="K492" s="29"/>
      <c r="L492" s="38"/>
      <c r="M492" s="15">
        <f t="shared" si="28"/>
        <v>0</v>
      </c>
      <c r="N492" s="31"/>
    </row>
    <row r="493" spans="1:14" x14ac:dyDescent="0.2">
      <c r="A493" s="7"/>
      <c r="B493" s="13">
        <v>2510222</v>
      </c>
      <c r="C493" s="14" t="s">
        <v>172</v>
      </c>
      <c r="D493" s="14" t="s">
        <v>174</v>
      </c>
      <c r="E493" s="13">
        <v>3821</v>
      </c>
      <c r="F493" s="12" t="s">
        <v>148</v>
      </c>
      <c r="G493" s="12" t="s">
        <v>101</v>
      </c>
      <c r="H493" s="15">
        <v>100000</v>
      </c>
      <c r="I493" s="12"/>
      <c r="J493" s="12"/>
      <c r="K493" s="29"/>
      <c r="L493" s="30"/>
      <c r="M493" s="15">
        <f t="shared" si="28"/>
        <v>100000</v>
      </c>
      <c r="N493" s="12"/>
    </row>
    <row r="494" spans="1:14" ht="15" x14ac:dyDescent="0.2">
      <c r="A494" s="7"/>
      <c r="B494" s="13">
        <v>2510222</v>
      </c>
      <c r="C494" s="14" t="s">
        <v>172</v>
      </c>
      <c r="D494" s="14" t="s">
        <v>174</v>
      </c>
      <c r="E494" s="36">
        <v>3831</v>
      </c>
      <c r="F494" s="12" t="s">
        <v>148</v>
      </c>
      <c r="G494" s="12" t="s">
        <v>102</v>
      </c>
      <c r="H494" s="15">
        <v>191424</v>
      </c>
      <c r="I494" s="12"/>
      <c r="J494" s="12"/>
      <c r="K494" s="29"/>
      <c r="L494" s="30"/>
      <c r="M494" s="15">
        <f t="shared" si="28"/>
        <v>191424</v>
      </c>
      <c r="N494" s="31"/>
    </row>
    <row r="495" spans="1:14" ht="15" x14ac:dyDescent="0.2">
      <c r="A495" s="7"/>
      <c r="B495" s="13">
        <v>2510222</v>
      </c>
      <c r="C495" s="14" t="s">
        <v>172</v>
      </c>
      <c r="D495" s="14" t="s">
        <v>174</v>
      </c>
      <c r="E495" s="36">
        <v>3851</v>
      </c>
      <c r="F495" s="12" t="s">
        <v>148</v>
      </c>
      <c r="G495" s="12" t="s">
        <v>195</v>
      </c>
      <c r="H495" s="15">
        <v>0</v>
      </c>
      <c r="I495" s="12"/>
      <c r="J495" s="12"/>
      <c r="K495" s="29"/>
      <c r="L495" s="38"/>
      <c r="M495" s="15">
        <f t="shared" si="28"/>
        <v>0</v>
      </c>
      <c r="N495" s="31"/>
    </row>
    <row r="496" spans="1:14" x14ac:dyDescent="0.2">
      <c r="A496" s="7"/>
      <c r="B496" s="13">
        <v>2510222</v>
      </c>
      <c r="C496" s="14" t="s">
        <v>172</v>
      </c>
      <c r="D496" s="14" t="s">
        <v>174</v>
      </c>
      <c r="E496" s="13">
        <v>3852</v>
      </c>
      <c r="F496" s="12" t="s">
        <v>148</v>
      </c>
      <c r="G496" s="12" t="s">
        <v>103</v>
      </c>
      <c r="H496" s="15">
        <v>0</v>
      </c>
      <c r="I496" s="12"/>
      <c r="J496" s="12"/>
      <c r="K496" s="29"/>
      <c r="L496" s="30"/>
      <c r="M496" s="15">
        <f t="shared" si="28"/>
        <v>0</v>
      </c>
      <c r="N496" s="12"/>
    </row>
    <row r="497" spans="1:14" ht="165" x14ac:dyDescent="0.2">
      <c r="A497" s="39">
        <v>18</v>
      </c>
      <c r="B497" s="36">
        <v>2510222</v>
      </c>
      <c r="C497" s="40" t="s">
        <v>172</v>
      </c>
      <c r="D497" s="40" t="s">
        <v>174</v>
      </c>
      <c r="E497" s="36">
        <v>3921</v>
      </c>
      <c r="F497" s="41" t="s">
        <v>148</v>
      </c>
      <c r="G497" s="41" t="s">
        <v>196</v>
      </c>
      <c r="H497" s="43">
        <v>0</v>
      </c>
      <c r="I497" s="41"/>
      <c r="J497" s="41"/>
      <c r="K497" s="42">
        <v>6213</v>
      </c>
      <c r="L497" s="38"/>
      <c r="M497" s="43">
        <f t="shared" si="28"/>
        <v>6213</v>
      </c>
      <c r="N497" s="35" t="s">
        <v>1805</v>
      </c>
    </row>
    <row r="498" spans="1:14" ht="15" x14ac:dyDescent="0.2">
      <c r="A498" s="7"/>
      <c r="B498" s="13">
        <v>2510222</v>
      </c>
      <c r="C498" s="14" t="s">
        <v>172</v>
      </c>
      <c r="D498" s="14" t="s">
        <v>174</v>
      </c>
      <c r="E498" s="13">
        <v>3961</v>
      </c>
      <c r="F498" s="12" t="s">
        <v>148</v>
      </c>
      <c r="G498" s="12" t="s">
        <v>105</v>
      </c>
      <c r="H498" s="15">
        <v>130000</v>
      </c>
      <c r="I498" s="12"/>
      <c r="J498" s="12"/>
      <c r="K498" s="29"/>
      <c r="L498" s="30"/>
      <c r="M498" s="15">
        <f t="shared" si="28"/>
        <v>130000</v>
      </c>
      <c r="N498" s="31"/>
    </row>
    <row r="499" spans="1:14" ht="75" x14ac:dyDescent="0.25">
      <c r="A499" s="7">
        <v>10</v>
      </c>
      <c r="B499" s="13">
        <v>2510222</v>
      </c>
      <c r="C499" s="44" t="s">
        <v>172</v>
      </c>
      <c r="D499" s="44" t="s">
        <v>173</v>
      </c>
      <c r="E499" s="13">
        <v>1711</v>
      </c>
      <c r="F499" s="34" t="s">
        <v>148</v>
      </c>
      <c r="G499" s="34" t="s">
        <v>1798</v>
      </c>
      <c r="H499" s="15">
        <v>0</v>
      </c>
      <c r="I499" s="12"/>
      <c r="J499" s="12"/>
      <c r="K499" s="29">
        <v>100000</v>
      </c>
      <c r="L499" s="30"/>
      <c r="M499" s="15">
        <f t="shared" si="28"/>
        <v>100000</v>
      </c>
      <c r="N499" s="94" t="s">
        <v>1797</v>
      </c>
    </row>
    <row r="500" spans="1:14" x14ac:dyDescent="0.2">
      <c r="A500" s="7"/>
      <c r="B500" s="13">
        <v>2510222</v>
      </c>
      <c r="C500" s="14" t="s">
        <v>172</v>
      </c>
      <c r="D500" s="14" t="s">
        <v>173</v>
      </c>
      <c r="E500" s="13">
        <v>3981</v>
      </c>
      <c r="F500" s="12" t="s">
        <v>148</v>
      </c>
      <c r="G500" s="12" t="s">
        <v>66</v>
      </c>
      <c r="H500" s="15">
        <v>1193014.56</v>
      </c>
      <c r="I500" s="12"/>
      <c r="J500" s="12"/>
      <c r="K500" s="29"/>
      <c r="L500" s="30"/>
      <c r="M500" s="15">
        <f t="shared" si="28"/>
        <v>1193014.56</v>
      </c>
      <c r="N500" s="12"/>
    </row>
    <row r="501" spans="1:14" x14ac:dyDescent="0.2">
      <c r="A501" s="7"/>
      <c r="B501" s="13">
        <v>2510222</v>
      </c>
      <c r="C501" s="14" t="s">
        <v>172</v>
      </c>
      <c r="D501" s="14" t="s">
        <v>174</v>
      </c>
      <c r="E501" s="13">
        <v>3981</v>
      </c>
      <c r="F501" s="12" t="s">
        <v>148</v>
      </c>
      <c r="G501" s="12" t="s">
        <v>66</v>
      </c>
      <c r="H501" s="15">
        <v>57319.6</v>
      </c>
      <c r="I501" s="12"/>
      <c r="J501" s="12"/>
      <c r="K501" s="29"/>
      <c r="L501" s="30"/>
      <c r="M501" s="15">
        <f t="shared" si="28"/>
        <v>57319.6</v>
      </c>
      <c r="N501" s="12"/>
    </row>
    <row r="502" spans="1:14" x14ac:dyDescent="0.2">
      <c r="A502" s="7"/>
      <c r="B502" s="13">
        <v>2510222</v>
      </c>
      <c r="C502" s="14" t="s">
        <v>172</v>
      </c>
      <c r="D502" s="14" t="s">
        <v>175</v>
      </c>
      <c r="E502" s="13">
        <v>3981</v>
      </c>
      <c r="F502" s="12" t="s">
        <v>148</v>
      </c>
      <c r="G502" s="12" t="s">
        <v>66</v>
      </c>
      <c r="H502" s="15">
        <v>19939.95</v>
      </c>
      <c r="I502" s="12"/>
      <c r="J502" s="12"/>
      <c r="K502" s="29"/>
      <c r="L502" s="30"/>
      <c r="M502" s="15">
        <f t="shared" si="28"/>
        <v>19939.95</v>
      </c>
      <c r="N502" s="12"/>
    </row>
    <row r="503" spans="1:14" x14ac:dyDescent="0.2">
      <c r="A503" s="7"/>
      <c r="B503" s="13">
        <v>2510222</v>
      </c>
      <c r="C503" s="14" t="s">
        <v>172</v>
      </c>
      <c r="D503" s="14" t="s">
        <v>176</v>
      </c>
      <c r="E503" s="13">
        <v>3981</v>
      </c>
      <c r="F503" s="12" t="s">
        <v>148</v>
      </c>
      <c r="G503" s="12" t="s">
        <v>66</v>
      </c>
      <c r="H503" s="15">
        <v>35646.730000000003</v>
      </c>
      <c r="I503" s="12"/>
      <c r="J503" s="12"/>
      <c r="K503" s="29"/>
      <c r="L503" s="30"/>
      <c r="M503" s="15">
        <f t="shared" si="28"/>
        <v>35646.730000000003</v>
      </c>
      <c r="N503" s="12"/>
    </row>
    <row r="504" spans="1:14" x14ac:dyDescent="0.2">
      <c r="A504" s="7"/>
      <c r="B504" s="13">
        <v>2510222</v>
      </c>
      <c r="C504" s="14" t="s">
        <v>172</v>
      </c>
      <c r="D504" s="14" t="s">
        <v>177</v>
      </c>
      <c r="E504" s="13">
        <v>3981</v>
      </c>
      <c r="F504" s="12" t="s">
        <v>148</v>
      </c>
      <c r="G504" s="12" t="s">
        <v>66</v>
      </c>
      <c r="H504" s="15">
        <v>33167.550000000003</v>
      </c>
      <c r="I504" s="12"/>
      <c r="J504" s="12"/>
      <c r="K504" s="29"/>
      <c r="L504" s="30"/>
      <c r="M504" s="15">
        <f t="shared" si="28"/>
        <v>33167.550000000003</v>
      </c>
      <c r="N504" s="12"/>
    </row>
    <row r="505" spans="1:14" x14ac:dyDescent="0.2">
      <c r="A505" s="7"/>
      <c r="B505" s="13">
        <v>2510222</v>
      </c>
      <c r="C505" s="14" t="s">
        <v>172</v>
      </c>
      <c r="D505" s="14" t="s">
        <v>178</v>
      </c>
      <c r="E505" s="13">
        <v>3981</v>
      </c>
      <c r="F505" s="12" t="s">
        <v>148</v>
      </c>
      <c r="G505" s="12" t="s">
        <v>66</v>
      </c>
      <c r="H505" s="15">
        <v>101280.2</v>
      </c>
      <c r="I505" s="12"/>
      <c r="J505" s="12"/>
      <c r="K505" s="29"/>
      <c r="L505" s="30"/>
      <c r="M505" s="15">
        <f t="shared" si="28"/>
        <v>101280.2</v>
      </c>
      <c r="N505" s="12"/>
    </row>
    <row r="506" spans="1:14" x14ac:dyDescent="0.2">
      <c r="A506" s="7"/>
      <c r="B506" s="13">
        <v>2510222</v>
      </c>
      <c r="C506" s="14" t="s">
        <v>172</v>
      </c>
      <c r="D506" s="14" t="s">
        <v>179</v>
      </c>
      <c r="E506" s="13">
        <v>3981</v>
      </c>
      <c r="F506" s="12" t="s">
        <v>148</v>
      </c>
      <c r="G506" s="12" t="s">
        <v>66</v>
      </c>
      <c r="H506" s="15">
        <v>42507.9</v>
      </c>
      <c r="I506" s="12"/>
      <c r="J506" s="12"/>
      <c r="K506" s="29"/>
      <c r="L506" s="30"/>
      <c r="M506" s="15">
        <f t="shared" si="28"/>
        <v>42507.9</v>
      </c>
      <c r="N506" s="12"/>
    </row>
    <row r="507" spans="1:14" ht="165" x14ac:dyDescent="0.2">
      <c r="A507" s="7">
        <v>18</v>
      </c>
      <c r="B507" s="13">
        <v>2510222</v>
      </c>
      <c r="C507" s="14" t="s">
        <v>172</v>
      </c>
      <c r="D507" s="14" t="s">
        <v>174</v>
      </c>
      <c r="E507" s="13">
        <v>4411</v>
      </c>
      <c r="F507" s="12" t="s">
        <v>148</v>
      </c>
      <c r="G507" s="12" t="s">
        <v>53</v>
      </c>
      <c r="H507" s="15">
        <v>270000</v>
      </c>
      <c r="I507" s="12"/>
      <c r="J507" s="12"/>
      <c r="K507" s="29"/>
      <c r="L507" s="30">
        <v>97713</v>
      </c>
      <c r="M507" s="15">
        <f t="shared" si="28"/>
        <v>172287</v>
      </c>
      <c r="N507" s="35" t="s">
        <v>1805</v>
      </c>
    </row>
    <row r="508" spans="1:14" ht="15" x14ac:dyDescent="0.2">
      <c r="A508" s="39"/>
      <c r="B508" s="36">
        <v>2510222</v>
      </c>
      <c r="C508" s="40" t="s">
        <v>172</v>
      </c>
      <c r="D508" s="40" t="s">
        <v>174</v>
      </c>
      <c r="E508" s="36">
        <v>4421</v>
      </c>
      <c r="F508" s="41" t="s">
        <v>148</v>
      </c>
      <c r="G508" s="41" t="s">
        <v>197</v>
      </c>
      <c r="H508" s="43">
        <v>2843100</v>
      </c>
      <c r="I508" s="41"/>
      <c r="J508" s="41"/>
      <c r="K508" s="42"/>
      <c r="L508" s="38"/>
      <c r="M508" s="43">
        <f t="shared" si="28"/>
        <v>2843100</v>
      </c>
      <c r="N508" s="45"/>
    </row>
    <row r="509" spans="1:14" x14ac:dyDescent="0.2">
      <c r="A509" s="7"/>
      <c r="B509" s="13">
        <v>2510222</v>
      </c>
      <c r="C509" s="14" t="s">
        <v>172</v>
      </c>
      <c r="D509" s="14" t="s">
        <v>174</v>
      </c>
      <c r="E509" s="13">
        <v>5111</v>
      </c>
      <c r="F509" s="12" t="s">
        <v>148</v>
      </c>
      <c r="G509" s="12" t="s">
        <v>137</v>
      </c>
      <c r="H509" s="15">
        <v>0</v>
      </c>
      <c r="I509" s="12"/>
      <c r="J509" s="12"/>
      <c r="K509" s="29"/>
      <c r="L509" s="30"/>
      <c r="M509" s="15">
        <f t="shared" si="28"/>
        <v>0</v>
      </c>
      <c r="N509" s="12"/>
    </row>
    <row r="510" spans="1:14" ht="15" x14ac:dyDescent="0.2">
      <c r="A510" s="7"/>
      <c r="B510" s="13">
        <v>2510222</v>
      </c>
      <c r="C510" s="14" t="s">
        <v>172</v>
      </c>
      <c r="D510" s="14" t="s">
        <v>174</v>
      </c>
      <c r="E510" s="36">
        <v>5151</v>
      </c>
      <c r="F510" s="12" t="s">
        <v>148</v>
      </c>
      <c r="G510" s="12" t="s">
        <v>128</v>
      </c>
      <c r="H510" s="15">
        <v>168070</v>
      </c>
      <c r="I510" s="12"/>
      <c r="J510" s="12"/>
      <c r="K510" s="29"/>
      <c r="L510" s="30"/>
      <c r="M510" s="15">
        <f t="shared" si="28"/>
        <v>168070</v>
      </c>
      <c r="N510" s="31"/>
    </row>
    <row r="511" spans="1:14" x14ac:dyDescent="0.2">
      <c r="A511" s="7"/>
      <c r="B511" s="13">
        <v>2510222</v>
      </c>
      <c r="C511" s="14" t="s">
        <v>172</v>
      </c>
      <c r="D511" s="14" t="s">
        <v>174</v>
      </c>
      <c r="E511" s="13">
        <v>5191</v>
      </c>
      <c r="F511" s="12" t="s">
        <v>148</v>
      </c>
      <c r="G511" s="12" t="s">
        <v>198</v>
      </c>
      <c r="H511" s="15">
        <v>0</v>
      </c>
      <c r="I511" s="12"/>
      <c r="J511" s="12"/>
      <c r="K511" s="29"/>
      <c r="L511" s="30"/>
      <c r="M511" s="15">
        <f t="shared" si="28"/>
        <v>0</v>
      </c>
      <c r="N511" s="12"/>
    </row>
    <row r="512" spans="1:14" ht="15" x14ac:dyDescent="0.2">
      <c r="A512" s="7"/>
      <c r="B512" s="13">
        <v>2510222</v>
      </c>
      <c r="C512" s="44" t="s">
        <v>172</v>
      </c>
      <c r="D512" s="44" t="s">
        <v>174</v>
      </c>
      <c r="E512" s="13">
        <v>5221</v>
      </c>
      <c r="F512" s="34" t="s">
        <v>148</v>
      </c>
      <c r="G512" s="34" t="s">
        <v>199</v>
      </c>
      <c r="H512" s="15">
        <v>50000</v>
      </c>
      <c r="I512" s="12"/>
      <c r="J512" s="12"/>
      <c r="K512" s="29"/>
      <c r="L512" s="30"/>
      <c r="M512" s="15">
        <f t="shared" si="28"/>
        <v>50000</v>
      </c>
      <c r="N512" s="35"/>
    </row>
    <row r="513" spans="1:14" x14ac:dyDescent="0.2">
      <c r="A513" s="7"/>
      <c r="B513" s="13">
        <v>2510222</v>
      </c>
      <c r="C513" s="14" t="s">
        <v>172</v>
      </c>
      <c r="D513" s="14" t="s">
        <v>174</v>
      </c>
      <c r="E513" s="13">
        <v>5231</v>
      </c>
      <c r="F513" s="12" t="s">
        <v>148</v>
      </c>
      <c r="G513" s="12" t="s">
        <v>200</v>
      </c>
      <c r="H513" s="15">
        <v>400000</v>
      </c>
      <c r="I513" s="12"/>
      <c r="J513" s="12"/>
      <c r="K513" s="29"/>
      <c r="L513" s="30"/>
      <c r="M513" s="15">
        <f t="shared" si="28"/>
        <v>400000</v>
      </c>
      <c r="N513" s="12"/>
    </row>
    <row r="514" spans="1:14" x14ac:dyDescent="0.2">
      <c r="A514" s="7"/>
      <c r="B514" s="13">
        <v>2510222</v>
      </c>
      <c r="C514" s="14" t="s">
        <v>172</v>
      </c>
      <c r="D514" s="14" t="s">
        <v>174</v>
      </c>
      <c r="E514" s="13">
        <v>5411</v>
      </c>
      <c r="F514" s="12" t="s">
        <v>148</v>
      </c>
      <c r="G514" s="12" t="s">
        <v>108</v>
      </c>
      <c r="H514" s="15">
        <v>4300000</v>
      </c>
      <c r="I514" s="12"/>
      <c r="J514" s="12"/>
      <c r="K514" s="29"/>
      <c r="L514" s="30"/>
      <c r="M514" s="15">
        <f t="shared" si="28"/>
        <v>4300000</v>
      </c>
      <c r="N514" s="12"/>
    </row>
    <row r="515" spans="1:14" x14ac:dyDescent="0.2">
      <c r="A515" s="7"/>
      <c r="B515" s="13">
        <v>2510222</v>
      </c>
      <c r="C515" s="14" t="s">
        <v>172</v>
      </c>
      <c r="D515" s="14" t="s">
        <v>174</v>
      </c>
      <c r="E515" s="13">
        <v>5491</v>
      </c>
      <c r="F515" s="12" t="s">
        <v>148</v>
      </c>
      <c r="G515" s="12" t="s">
        <v>201</v>
      </c>
      <c r="H515" s="15">
        <v>800000</v>
      </c>
      <c r="I515" s="12"/>
      <c r="J515" s="12"/>
      <c r="K515" s="29"/>
      <c r="L515" s="30"/>
      <c r="M515" s="15">
        <f t="shared" si="28"/>
        <v>800000</v>
      </c>
      <c r="N515" s="12"/>
    </row>
    <row r="516" spans="1:14" ht="15" x14ac:dyDescent="0.2">
      <c r="A516" s="7"/>
      <c r="B516" s="13">
        <v>2510222</v>
      </c>
      <c r="C516" s="14" t="s">
        <v>172</v>
      </c>
      <c r="D516" s="14" t="s">
        <v>174</v>
      </c>
      <c r="E516" s="13">
        <v>5511</v>
      </c>
      <c r="F516" s="12" t="s">
        <v>148</v>
      </c>
      <c r="G516" s="12" t="s">
        <v>202</v>
      </c>
      <c r="H516" s="15">
        <v>0</v>
      </c>
      <c r="I516" s="12"/>
      <c r="J516" s="12"/>
      <c r="K516" s="29"/>
      <c r="L516" s="30"/>
      <c r="M516" s="15">
        <f t="shared" si="28"/>
        <v>0</v>
      </c>
      <c r="N516" s="35"/>
    </row>
    <row r="517" spans="1:14" ht="15" x14ac:dyDescent="0.2">
      <c r="A517" s="7"/>
      <c r="B517" s="13">
        <v>2510222</v>
      </c>
      <c r="C517" s="44" t="s">
        <v>172</v>
      </c>
      <c r="D517" s="44" t="s">
        <v>174</v>
      </c>
      <c r="E517" s="13">
        <v>5621</v>
      </c>
      <c r="F517" s="34" t="s">
        <v>148</v>
      </c>
      <c r="G517" s="34" t="s">
        <v>199</v>
      </c>
      <c r="H517" s="15">
        <v>30000</v>
      </c>
      <c r="I517" s="12"/>
      <c r="J517" s="12"/>
      <c r="K517" s="29"/>
      <c r="L517" s="30"/>
      <c r="M517" s="15">
        <f t="shared" ref="M517:M519" si="29">H517+I517-J517+K517-L517</f>
        <v>30000</v>
      </c>
      <c r="N517" s="35"/>
    </row>
    <row r="518" spans="1:14" x14ac:dyDescent="0.2">
      <c r="A518" s="7"/>
      <c r="B518" s="13">
        <v>2510222</v>
      </c>
      <c r="C518" s="14" t="s">
        <v>172</v>
      </c>
      <c r="D518" s="14" t="s">
        <v>174</v>
      </c>
      <c r="E518" s="13">
        <v>5641</v>
      </c>
      <c r="F518" s="12" t="s">
        <v>148</v>
      </c>
      <c r="G518" s="12" t="s">
        <v>129</v>
      </c>
      <c r="H518" s="15">
        <v>30000</v>
      </c>
      <c r="I518" s="12"/>
      <c r="J518" s="12"/>
      <c r="K518" s="29"/>
      <c r="L518" s="30"/>
      <c r="M518" s="15">
        <f t="shared" si="29"/>
        <v>30000</v>
      </c>
      <c r="N518" s="12"/>
    </row>
    <row r="519" spans="1:14" ht="15" x14ac:dyDescent="0.2">
      <c r="A519" s="7"/>
      <c r="B519" s="13">
        <v>2510222</v>
      </c>
      <c r="C519" s="14" t="s">
        <v>172</v>
      </c>
      <c r="D519" s="14" t="s">
        <v>174</v>
      </c>
      <c r="E519" s="13">
        <v>5651</v>
      </c>
      <c r="F519" s="12" t="s">
        <v>148</v>
      </c>
      <c r="G519" s="12" t="s">
        <v>109</v>
      </c>
      <c r="H519" s="15">
        <v>6267956</v>
      </c>
      <c r="I519" s="12"/>
      <c r="J519" s="12"/>
      <c r="K519" s="29"/>
      <c r="L519" s="30"/>
      <c r="M519" s="15">
        <f t="shared" si="29"/>
        <v>6267956</v>
      </c>
      <c r="N519" s="31"/>
    </row>
    <row r="520" spans="1:14" ht="15" x14ac:dyDescent="0.25">
      <c r="A520" s="7"/>
      <c r="B520" s="23" t="s">
        <v>203</v>
      </c>
      <c r="C520" s="23"/>
      <c r="D520" s="23"/>
      <c r="E520" s="23"/>
      <c r="F520" s="24"/>
      <c r="G520" s="25" t="s">
        <v>18</v>
      </c>
      <c r="H520" s="27">
        <v>119428839.19999999</v>
      </c>
      <c r="I520" s="27">
        <f t="shared" ref="I520:L520" si="30">SUM(I354:I519)</f>
        <v>0</v>
      </c>
      <c r="J520" s="27">
        <f t="shared" si="30"/>
        <v>0</v>
      </c>
      <c r="K520" s="27">
        <f t="shared" si="30"/>
        <v>197713</v>
      </c>
      <c r="L520" s="27">
        <f t="shared" si="30"/>
        <v>197713</v>
      </c>
      <c r="M520" s="27">
        <f>SUM(M354:M519)</f>
        <v>119428839.19999999</v>
      </c>
      <c r="N520" s="12"/>
    </row>
    <row r="521" spans="1:14" ht="15" x14ac:dyDescent="0.25">
      <c r="A521" s="7"/>
      <c r="B521" s="23" t="s">
        <v>204</v>
      </c>
      <c r="C521" s="21"/>
      <c r="D521" s="21"/>
      <c r="E521" s="32"/>
      <c r="F521" s="21"/>
      <c r="G521" s="33"/>
      <c r="H521" s="21"/>
      <c r="I521" s="21"/>
      <c r="J521" s="21"/>
      <c r="K521" s="21"/>
      <c r="L521" s="21"/>
      <c r="M521" s="21"/>
      <c r="N521" s="12"/>
    </row>
    <row r="522" spans="1:14" x14ac:dyDescent="0.2">
      <c r="A522" s="7"/>
      <c r="B522" s="13">
        <v>1100122</v>
      </c>
      <c r="C522" s="14" t="s">
        <v>205</v>
      </c>
      <c r="D522" s="14" t="s">
        <v>206</v>
      </c>
      <c r="E522" s="13">
        <v>2111</v>
      </c>
      <c r="F522" s="12" t="s">
        <v>142</v>
      </c>
      <c r="G522" s="12" t="s">
        <v>37</v>
      </c>
      <c r="H522" s="15">
        <v>16068</v>
      </c>
      <c r="I522" s="12"/>
      <c r="J522" s="12"/>
      <c r="K522" s="12"/>
      <c r="L522" s="12"/>
      <c r="M522" s="15">
        <f t="shared" ref="M522:M567" si="31">H522+I522-J522+K522-L522</f>
        <v>16068</v>
      </c>
      <c r="N522" s="12"/>
    </row>
    <row r="523" spans="1:14" x14ac:dyDescent="0.2">
      <c r="A523" s="7"/>
      <c r="B523" s="13">
        <v>1100122</v>
      </c>
      <c r="C523" s="14" t="s">
        <v>205</v>
      </c>
      <c r="D523" s="14" t="s">
        <v>206</v>
      </c>
      <c r="E523" s="13">
        <v>2141</v>
      </c>
      <c r="F523" s="12" t="s">
        <v>142</v>
      </c>
      <c r="G523" s="12" t="s">
        <v>39</v>
      </c>
      <c r="H523" s="15">
        <v>8032</v>
      </c>
      <c r="I523" s="12"/>
      <c r="J523" s="12"/>
      <c r="K523" s="12"/>
      <c r="L523" s="12"/>
      <c r="M523" s="15">
        <f t="shared" si="31"/>
        <v>8032</v>
      </c>
      <c r="N523" s="12"/>
    </row>
    <row r="524" spans="1:14" x14ac:dyDescent="0.2">
      <c r="A524" s="7"/>
      <c r="B524" s="13">
        <v>1100122</v>
      </c>
      <c r="C524" s="14" t="s">
        <v>205</v>
      </c>
      <c r="D524" s="14" t="s">
        <v>206</v>
      </c>
      <c r="E524" s="13">
        <v>2161</v>
      </c>
      <c r="F524" s="12" t="s">
        <v>142</v>
      </c>
      <c r="G524" s="12" t="s">
        <v>40</v>
      </c>
      <c r="H524" s="15">
        <v>10712</v>
      </c>
      <c r="I524" s="12"/>
      <c r="J524" s="12"/>
      <c r="K524" s="12"/>
      <c r="L524" s="12"/>
      <c r="M524" s="15">
        <f t="shared" si="31"/>
        <v>10712</v>
      </c>
      <c r="N524" s="12"/>
    </row>
    <row r="525" spans="1:14" x14ac:dyDescent="0.2">
      <c r="A525" s="7"/>
      <c r="B525" s="13">
        <v>1100122</v>
      </c>
      <c r="C525" s="14" t="s">
        <v>205</v>
      </c>
      <c r="D525" s="14" t="s">
        <v>206</v>
      </c>
      <c r="E525" s="13">
        <v>2212</v>
      </c>
      <c r="F525" s="12" t="s">
        <v>142</v>
      </c>
      <c r="G525" s="12" t="s">
        <v>41</v>
      </c>
      <c r="H525" s="15">
        <v>16069</v>
      </c>
      <c r="I525" s="12"/>
      <c r="J525" s="12"/>
      <c r="K525" s="12"/>
      <c r="L525" s="12"/>
      <c r="M525" s="15">
        <f t="shared" si="31"/>
        <v>16069</v>
      </c>
      <c r="N525" s="12"/>
    </row>
    <row r="526" spans="1:14" x14ac:dyDescent="0.2">
      <c r="A526" s="7"/>
      <c r="B526" s="13">
        <v>1100122</v>
      </c>
      <c r="C526" s="14" t="s">
        <v>205</v>
      </c>
      <c r="D526" s="14" t="s">
        <v>206</v>
      </c>
      <c r="E526" s="13">
        <v>2411</v>
      </c>
      <c r="F526" s="12" t="s">
        <v>142</v>
      </c>
      <c r="G526" s="12" t="s">
        <v>75</v>
      </c>
      <c r="H526" s="15">
        <v>50342</v>
      </c>
      <c r="I526" s="12"/>
      <c r="J526" s="12"/>
      <c r="K526" s="12"/>
      <c r="L526" s="12"/>
      <c r="M526" s="15">
        <f t="shared" si="31"/>
        <v>50342</v>
      </c>
      <c r="N526" s="12"/>
    </row>
    <row r="527" spans="1:14" x14ac:dyDescent="0.2">
      <c r="A527" s="7"/>
      <c r="B527" s="13">
        <v>1100122</v>
      </c>
      <c r="C527" s="14" t="s">
        <v>205</v>
      </c>
      <c r="D527" s="14" t="s">
        <v>206</v>
      </c>
      <c r="E527" s="13">
        <v>2421</v>
      </c>
      <c r="F527" s="12" t="s">
        <v>142</v>
      </c>
      <c r="G527" s="12" t="s">
        <v>130</v>
      </c>
      <c r="H527" s="15">
        <v>16775</v>
      </c>
      <c r="I527" s="12"/>
      <c r="J527" s="12"/>
      <c r="K527" s="12"/>
      <c r="L527" s="12"/>
      <c r="M527" s="15">
        <f t="shared" si="31"/>
        <v>16775</v>
      </c>
      <c r="N527" s="12"/>
    </row>
    <row r="528" spans="1:14" x14ac:dyDescent="0.2">
      <c r="A528" s="7"/>
      <c r="B528" s="13">
        <v>1100122</v>
      </c>
      <c r="C528" s="14" t="s">
        <v>205</v>
      </c>
      <c r="D528" s="14" t="s">
        <v>206</v>
      </c>
      <c r="E528" s="13">
        <v>2441</v>
      </c>
      <c r="F528" s="12" t="s">
        <v>142</v>
      </c>
      <c r="G528" s="12" t="s">
        <v>77</v>
      </c>
      <c r="H528" s="15">
        <v>16954</v>
      </c>
      <c r="I528" s="12"/>
      <c r="J528" s="12"/>
      <c r="K528" s="12"/>
      <c r="L528" s="12"/>
      <c r="M528" s="15">
        <f t="shared" si="31"/>
        <v>16954</v>
      </c>
      <c r="N528" s="12"/>
    </row>
    <row r="529" spans="1:14" x14ac:dyDescent="0.2">
      <c r="A529" s="7"/>
      <c r="B529" s="13">
        <v>1100122</v>
      </c>
      <c r="C529" s="14" t="s">
        <v>205</v>
      </c>
      <c r="D529" s="14" t="s">
        <v>206</v>
      </c>
      <c r="E529" s="13">
        <v>2461</v>
      </c>
      <c r="F529" s="12" t="s">
        <v>142</v>
      </c>
      <c r="G529" s="12" t="s">
        <v>43</v>
      </c>
      <c r="H529" s="15">
        <v>8034</v>
      </c>
      <c r="I529" s="12"/>
      <c r="J529" s="12"/>
      <c r="K529" s="12"/>
      <c r="L529" s="12"/>
      <c r="M529" s="15">
        <f t="shared" si="31"/>
        <v>8034</v>
      </c>
      <c r="N529" s="12"/>
    </row>
    <row r="530" spans="1:14" x14ac:dyDescent="0.2">
      <c r="A530" s="7"/>
      <c r="B530" s="13">
        <v>1100122</v>
      </c>
      <c r="C530" s="14" t="s">
        <v>205</v>
      </c>
      <c r="D530" s="14" t="s">
        <v>206</v>
      </c>
      <c r="E530" s="13">
        <v>2471</v>
      </c>
      <c r="F530" s="12" t="s">
        <v>142</v>
      </c>
      <c r="G530" s="12" t="s">
        <v>78</v>
      </c>
      <c r="H530" s="15">
        <v>125334</v>
      </c>
      <c r="I530" s="12"/>
      <c r="J530" s="12"/>
      <c r="K530" s="12"/>
      <c r="L530" s="12"/>
      <c r="M530" s="15">
        <f t="shared" si="31"/>
        <v>125334</v>
      </c>
      <c r="N530" s="12"/>
    </row>
    <row r="531" spans="1:14" x14ac:dyDescent="0.2">
      <c r="A531" s="7"/>
      <c r="B531" s="13">
        <v>1100122</v>
      </c>
      <c r="C531" s="14" t="s">
        <v>205</v>
      </c>
      <c r="D531" s="14" t="s">
        <v>206</v>
      </c>
      <c r="E531" s="13">
        <v>2481</v>
      </c>
      <c r="F531" s="12" t="s">
        <v>142</v>
      </c>
      <c r="G531" s="12" t="s">
        <v>79</v>
      </c>
      <c r="H531" s="15">
        <v>2678</v>
      </c>
      <c r="I531" s="12"/>
      <c r="J531" s="12"/>
      <c r="K531" s="12"/>
      <c r="L531" s="12"/>
      <c r="M531" s="15">
        <f t="shared" si="31"/>
        <v>2678</v>
      </c>
      <c r="N531" s="12"/>
    </row>
    <row r="532" spans="1:14" x14ac:dyDescent="0.2">
      <c r="A532" s="7"/>
      <c r="B532" s="13">
        <v>1100122</v>
      </c>
      <c r="C532" s="14" t="s">
        <v>205</v>
      </c>
      <c r="D532" s="14" t="s">
        <v>206</v>
      </c>
      <c r="E532" s="13">
        <v>2491</v>
      </c>
      <c r="F532" s="12" t="s">
        <v>142</v>
      </c>
      <c r="G532" s="12" t="s">
        <v>80</v>
      </c>
      <c r="H532" s="15">
        <v>42849</v>
      </c>
      <c r="I532" s="12"/>
      <c r="J532" s="12"/>
      <c r="K532" s="12"/>
      <c r="L532" s="12"/>
      <c r="M532" s="15">
        <f t="shared" si="31"/>
        <v>42849</v>
      </c>
      <c r="N532" s="12"/>
    </row>
    <row r="533" spans="1:14" x14ac:dyDescent="0.2">
      <c r="A533" s="7"/>
      <c r="B533" s="13">
        <v>1100122</v>
      </c>
      <c r="C533" s="14" t="s">
        <v>205</v>
      </c>
      <c r="D533" s="14" t="s">
        <v>206</v>
      </c>
      <c r="E533" s="13">
        <v>2561</v>
      </c>
      <c r="F533" s="12" t="s">
        <v>142</v>
      </c>
      <c r="G533" s="12" t="s">
        <v>81</v>
      </c>
      <c r="H533" s="15">
        <v>7499</v>
      </c>
      <c r="I533" s="12"/>
      <c r="J533" s="12"/>
      <c r="K533" s="12"/>
      <c r="L533" s="12"/>
      <c r="M533" s="15">
        <f t="shared" si="31"/>
        <v>7499</v>
      </c>
      <c r="N533" s="12"/>
    </row>
    <row r="534" spans="1:14" x14ac:dyDescent="0.2">
      <c r="A534" s="7"/>
      <c r="B534" s="13">
        <v>1100122</v>
      </c>
      <c r="C534" s="14" t="s">
        <v>205</v>
      </c>
      <c r="D534" s="14" t="s">
        <v>206</v>
      </c>
      <c r="E534" s="13">
        <v>2711</v>
      </c>
      <c r="F534" s="12" t="s">
        <v>142</v>
      </c>
      <c r="G534" s="12" t="s">
        <v>160</v>
      </c>
      <c r="H534" s="15">
        <v>5356</v>
      </c>
      <c r="I534" s="12"/>
      <c r="J534" s="12"/>
      <c r="K534" s="12"/>
      <c r="L534" s="12"/>
      <c r="M534" s="15">
        <f t="shared" si="31"/>
        <v>5356</v>
      </c>
      <c r="N534" s="12"/>
    </row>
    <row r="535" spans="1:14" x14ac:dyDescent="0.2">
      <c r="A535" s="7"/>
      <c r="B535" s="13">
        <v>1100122</v>
      </c>
      <c r="C535" s="14" t="s">
        <v>205</v>
      </c>
      <c r="D535" s="14" t="s">
        <v>206</v>
      </c>
      <c r="E535" s="13">
        <v>2722</v>
      </c>
      <c r="F535" s="12" t="s">
        <v>142</v>
      </c>
      <c r="G535" s="12" t="s">
        <v>82</v>
      </c>
      <c r="H535" s="15">
        <v>10000</v>
      </c>
      <c r="I535" s="12"/>
      <c r="J535" s="12"/>
      <c r="K535" s="12"/>
      <c r="L535" s="12"/>
      <c r="M535" s="15">
        <f t="shared" si="31"/>
        <v>10000</v>
      </c>
      <c r="N535" s="12"/>
    </row>
    <row r="536" spans="1:14" x14ac:dyDescent="0.2">
      <c r="A536" s="7"/>
      <c r="B536" s="13">
        <v>1100122</v>
      </c>
      <c r="C536" s="14" t="s">
        <v>205</v>
      </c>
      <c r="D536" s="14" t="s">
        <v>206</v>
      </c>
      <c r="E536" s="13">
        <v>2741</v>
      </c>
      <c r="F536" s="12" t="s">
        <v>142</v>
      </c>
      <c r="G536" s="12" t="s">
        <v>84</v>
      </c>
      <c r="H536" s="15">
        <v>15356</v>
      </c>
      <c r="I536" s="12"/>
      <c r="J536" s="12"/>
      <c r="K536" s="12"/>
      <c r="L536" s="12"/>
      <c r="M536" s="15">
        <f t="shared" si="31"/>
        <v>15356</v>
      </c>
      <c r="N536" s="12"/>
    </row>
    <row r="537" spans="1:14" x14ac:dyDescent="0.2">
      <c r="A537" s="7"/>
      <c r="B537" s="13">
        <v>1100122</v>
      </c>
      <c r="C537" s="14" t="s">
        <v>205</v>
      </c>
      <c r="D537" s="14" t="s">
        <v>206</v>
      </c>
      <c r="E537" s="13">
        <v>2911</v>
      </c>
      <c r="F537" s="12" t="s">
        <v>142</v>
      </c>
      <c r="G537" s="12" t="s">
        <v>44</v>
      </c>
      <c r="H537" s="15">
        <v>26781</v>
      </c>
      <c r="I537" s="12"/>
      <c r="J537" s="12"/>
      <c r="K537" s="12"/>
      <c r="L537" s="12"/>
      <c r="M537" s="15">
        <f t="shared" si="31"/>
        <v>26781</v>
      </c>
      <c r="N537" s="12"/>
    </row>
    <row r="538" spans="1:14" x14ac:dyDescent="0.2">
      <c r="A538" s="7"/>
      <c r="B538" s="13">
        <v>1100122</v>
      </c>
      <c r="C538" s="14" t="s">
        <v>205</v>
      </c>
      <c r="D538" s="14" t="s">
        <v>206</v>
      </c>
      <c r="E538" s="13">
        <v>2921</v>
      </c>
      <c r="F538" s="12" t="s">
        <v>142</v>
      </c>
      <c r="G538" s="12" t="s">
        <v>122</v>
      </c>
      <c r="H538" s="15">
        <v>26781</v>
      </c>
      <c r="I538" s="12"/>
      <c r="J538" s="12"/>
      <c r="K538" s="12"/>
      <c r="L538" s="12"/>
      <c r="M538" s="15">
        <f t="shared" si="31"/>
        <v>26781</v>
      </c>
      <c r="N538" s="12"/>
    </row>
    <row r="539" spans="1:14" x14ac:dyDescent="0.2">
      <c r="A539" s="7"/>
      <c r="B539" s="13">
        <v>1100122</v>
      </c>
      <c r="C539" s="14" t="s">
        <v>205</v>
      </c>
      <c r="D539" s="14" t="s">
        <v>206</v>
      </c>
      <c r="E539" s="13">
        <v>2961</v>
      </c>
      <c r="F539" s="12" t="s">
        <v>142</v>
      </c>
      <c r="G539" s="12" t="s">
        <v>123</v>
      </c>
      <c r="H539" s="15">
        <v>90000</v>
      </c>
      <c r="I539" s="12"/>
      <c r="J539" s="12"/>
      <c r="K539" s="12"/>
      <c r="L539" s="12"/>
      <c r="M539" s="15">
        <f t="shared" si="31"/>
        <v>90000</v>
      </c>
      <c r="N539" s="12"/>
    </row>
    <row r="540" spans="1:14" x14ac:dyDescent="0.2">
      <c r="A540" s="7"/>
      <c r="B540" s="13">
        <v>1100122</v>
      </c>
      <c r="C540" s="14" t="s">
        <v>205</v>
      </c>
      <c r="D540" s="14" t="s">
        <v>206</v>
      </c>
      <c r="E540" s="13">
        <v>2991</v>
      </c>
      <c r="F540" s="12" t="s">
        <v>142</v>
      </c>
      <c r="G540" s="12" t="s">
        <v>207</v>
      </c>
      <c r="H540" s="15">
        <v>5356</v>
      </c>
      <c r="I540" s="12"/>
      <c r="J540" s="12"/>
      <c r="K540" s="12"/>
      <c r="L540" s="12"/>
      <c r="M540" s="15">
        <f t="shared" si="31"/>
        <v>5356</v>
      </c>
      <c r="N540" s="12"/>
    </row>
    <row r="541" spans="1:14" ht="15" x14ac:dyDescent="0.2">
      <c r="A541" s="7"/>
      <c r="B541" s="13">
        <v>1100122</v>
      </c>
      <c r="C541" s="14" t="s">
        <v>205</v>
      </c>
      <c r="D541" s="14" t="s">
        <v>206</v>
      </c>
      <c r="E541" s="13">
        <v>3511</v>
      </c>
      <c r="F541" s="12" t="s">
        <v>142</v>
      </c>
      <c r="G541" s="12" t="s">
        <v>91</v>
      </c>
      <c r="H541" s="15">
        <v>41767</v>
      </c>
      <c r="I541" s="12"/>
      <c r="J541" s="12"/>
      <c r="K541" s="12"/>
      <c r="L541" s="30"/>
      <c r="M541" s="15">
        <f t="shared" si="31"/>
        <v>41767</v>
      </c>
      <c r="N541" s="65"/>
    </row>
    <row r="542" spans="1:14" x14ac:dyDescent="0.2">
      <c r="A542" s="7"/>
      <c r="B542" s="13">
        <v>1100122</v>
      </c>
      <c r="C542" s="14" t="s">
        <v>205</v>
      </c>
      <c r="D542" s="14" t="s">
        <v>206</v>
      </c>
      <c r="E542" s="13">
        <v>3531</v>
      </c>
      <c r="F542" s="12" t="s">
        <v>142</v>
      </c>
      <c r="G542" s="12" t="s">
        <v>50</v>
      </c>
      <c r="H542" s="15">
        <v>15000</v>
      </c>
      <c r="I542" s="12"/>
      <c r="J542" s="12"/>
      <c r="K542" s="12"/>
      <c r="L542" s="12"/>
      <c r="M542" s="15">
        <f t="shared" si="31"/>
        <v>15000</v>
      </c>
      <c r="N542" s="12"/>
    </row>
    <row r="543" spans="1:14" ht="15" x14ac:dyDescent="0.2">
      <c r="A543" s="7"/>
      <c r="B543" s="13">
        <v>1100122</v>
      </c>
      <c r="C543" s="14" t="s">
        <v>205</v>
      </c>
      <c r="D543" s="14" t="s">
        <v>206</v>
      </c>
      <c r="E543" s="13">
        <v>3551</v>
      </c>
      <c r="F543" s="12" t="s">
        <v>142</v>
      </c>
      <c r="G543" s="12" t="s">
        <v>124</v>
      </c>
      <c r="H543" s="15">
        <v>35000</v>
      </c>
      <c r="I543" s="12"/>
      <c r="J543" s="12"/>
      <c r="K543" s="29"/>
      <c r="L543" s="12"/>
      <c r="M543" s="15">
        <f t="shared" si="31"/>
        <v>35000</v>
      </c>
      <c r="N543" s="65"/>
    </row>
    <row r="544" spans="1:14" x14ac:dyDescent="0.2">
      <c r="A544" s="7"/>
      <c r="B544" s="13">
        <v>1100122</v>
      </c>
      <c r="C544" s="14" t="s">
        <v>205</v>
      </c>
      <c r="D544" s="14" t="s">
        <v>206</v>
      </c>
      <c r="E544" s="13">
        <v>3591</v>
      </c>
      <c r="F544" s="12" t="s">
        <v>142</v>
      </c>
      <c r="G544" s="12" t="s">
        <v>93</v>
      </c>
      <c r="H544" s="15">
        <v>5356</v>
      </c>
      <c r="I544" s="12"/>
      <c r="J544" s="12"/>
      <c r="K544" s="12"/>
      <c r="L544" s="12"/>
      <c r="M544" s="15">
        <f t="shared" si="31"/>
        <v>5356</v>
      </c>
      <c r="N544" s="12"/>
    </row>
    <row r="545" spans="1:14" x14ac:dyDescent="0.2">
      <c r="A545" s="7"/>
      <c r="B545" s="13">
        <v>1100122</v>
      </c>
      <c r="C545" s="14" t="s">
        <v>205</v>
      </c>
      <c r="D545" s="14" t="s">
        <v>206</v>
      </c>
      <c r="E545" s="13">
        <v>5121</v>
      </c>
      <c r="F545" s="12" t="s">
        <v>142</v>
      </c>
      <c r="G545" s="12" t="s">
        <v>208</v>
      </c>
      <c r="H545" s="15">
        <v>20000</v>
      </c>
      <c r="I545" s="12"/>
      <c r="J545" s="12"/>
      <c r="K545" s="12"/>
      <c r="L545" s="12"/>
      <c r="M545" s="15">
        <f t="shared" si="31"/>
        <v>20000</v>
      </c>
      <c r="N545" s="12"/>
    </row>
    <row r="546" spans="1:14" x14ac:dyDescent="0.2">
      <c r="A546" s="7"/>
      <c r="B546" s="13">
        <v>1100122</v>
      </c>
      <c r="C546" s="14" t="s">
        <v>205</v>
      </c>
      <c r="D546" s="14" t="s">
        <v>206</v>
      </c>
      <c r="E546" s="13">
        <v>5151</v>
      </c>
      <c r="F546" s="12" t="s">
        <v>142</v>
      </c>
      <c r="G546" s="12" t="s">
        <v>128</v>
      </c>
      <c r="H546" s="15">
        <v>40000</v>
      </c>
      <c r="I546" s="12"/>
      <c r="J546" s="12"/>
      <c r="K546" s="12"/>
      <c r="L546" s="12"/>
      <c r="M546" s="15">
        <f t="shared" si="31"/>
        <v>40000</v>
      </c>
      <c r="N546" s="12"/>
    </row>
    <row r="547" spans="1:14" x14ac:dyDescent="0.2">
      <c r="A547" s="7"/>
      <c r="B547" s="13">
        <v>1100122</v>
      </c>
      <c r="C547" s="14" t="s">
        <v>205</v>
      </c>
      <c r="D547" s="14" t="s">
        <v>206</v>
      </c>
      <c r="E547" s="13">
        <v>5211</v>
      </c>
      <c r="F547" s="12" t="s">
        <v>142</v>
      </c>
      <c r="G547" s="12" t="s">
        <v>209</v>
      </c>
      <c r="H547" s="15">
        <v>50000</v>
      </c>
      <c r="I547" s="12"/>
      <c r="J547" s="12"/>
      <c r="K547" s="12"/>
      <c r="L547" s="12"/>
      <c r="M547" s="15">
        <f t="shared" si="31"/>
        <v>50000</v>
      </c>
      <c r="N547" s="12"/>
    </row>
    <row r="548" spans="1:14" x14ac:dyDescent="0.2">
      <c r="A548" s="7"/>
      <c r="B548" s="13">
        <v>1100122</v>
      </c>
      <c r="C548" s="14" t="s">
        <v>205</v>
      </c>
      <c r="D548" s="14" t="s">
        <v>206</v>
      </c>
      <c r="E548" s="13">
        <v>5671</v>
      </c>
      <c r="F548" s="12" t="s">
        <v>142</v>
      </c>
      <c r="G548" s="12" t="s">
        <v>210</v>
      </c>
      <c r="H548" s="15">
        <v>58918</v>
      </c>
      <c r="I548" s="12"/>
      <c r="J548" s="12"/>
      <c r="K548" s="12"/>
      <c r="L548" s="12"/>
      <c r="M548" s="15">
        <f t="shared" si="31"/>
        <v>58918</v>
      </c>
      <c r="N548" s="12"/>
    </row>
    <row r="549" spans="1:14" x14ac:dyDescent="0.2">
      <c r="A549" s="7"/>
      <c r="B549" s="13">
        <v>1500521</v>
      </c>
      <c r="C549" s="14" t="s">
        <v>205</v>
      </c>
      <c r="D549" s="14" t="s">
        <v>206</v>
      </c>
      <c r="E549" s="13">
        <v>2112</v>
      </c>
      <c r="F549" s="12" t="s">
        <v>142</v>
      </c>
      <c r="G549" s="12" t="s">
        <v>38</v>
      </c>
      <c r="H549" s="15">
        <v>558000</v>
      </c>
      <c r="I549" s="12"/>
      <c r="J549" s="12"/>
      <c r="K549" s="12"/>
      <c r="L549" s="12"/>
      <c r="M549" s="15">
        <f t="shared" si="31"/>
        <v>558000</v>
      </c>
      <c r="N549" s="12"/>
    </row>
    <row r="550" spans="1:14" x14ac:dyDescent="0.2">
      <c r="A550" s="7"/>
      <c r="B550" s="13">
        <v>1500521</v>
      </c>
      <c r="C550" s="14" t="s">
        <v>205</v>
      </c>
      <c r="D550" s="14" t="s">
        <v>206</v>
      </c>
      <c r="E550" s="13">
        <v>2371</v>
      </c>
      <c r="F550" s="12" t="s">
        <v>142</v>
      </c>
      <c r="G550" s="12" t="s">
        <v>211</v>
      </c>
      <c r="H550" s="15">
        <v>42000</v>
      </c>
      <c r="I550" s="12"/>
      <c r="J550" s="12"/>
      <c r="K550" s="12"/>
      <c r="L550" s="12"/>
      <c r="M550" s="15">
        <f t="shared" si="31"/>
        <v>42000</v>
      </c>
      <c r="N550" s="12"/>
    </row>
    <row r="551" spans="1:14" x14ac:dyDescent="0.2">
      <c r="A551" s="7"/>
      <c r="B551" s="13">
        <v>1500521</v>
      </c>
      <c r="C551" s="14" t="s">
        <v>205</v>
      </c>
      <c r="D551" s="14" t="s">
        <v>206</v>
      </c>
      <c r="E551" s="13">
        <v>2461</v>
      </c>
      <c r="F551" s="12" t="s">
        <v>142</v>
      </c>
      <c r="G551" s="12" t="s">
        <v>43</v>
      </c>
      <c r="H551" s="15">
        <v>40000</v>
      </c>
      <c r="I551" s="12"/>
      <c r="J551" s="12"/>
      <c r="K551" s="12"/>
      <c r="L551" s="12"/>
      <c r="M551" s="15">
        <f t="shared" si="31"/>
        <v>40000</v>
      </c>
      <c r="N551" s="12"/>
    </row>
    <row r="552" spans="1:14" x14ac:dyDescent="0.2">
      <c r="A552" s="7"/>
      <c r="B552" s="13">
        <v>1500521</v>
      </c>
      <c r="C552" s="14" t="s">
        <v>205</v>
      </c>
      <c r="D552" s="14" t="s">
        <v>206</v>
      </c>
      <c r="E552" s="13">
        <v>5191</v>
      </c>
      <c r="F552" s="12" t="s">
        <v>142</v>
      </c>
      <c r="G552" s="12" t="s">
        <v>198</v>
      </c>
      <c r="H552" s="15">
        <v>241000</v>
      </c>
      <c r="I552" s="12"/>
      <c r="J552" s="12"/>
      <c r="K552" s="12"/>
      <c r="L552" s="12"/>
      <c r="M552" s="15">
        <f t="shared" si="31"/>
        <v>241000</v>
      </c>
      <c r="N552" s="12"/>
    </row>
    <row r="553" spans="1:14" x14ac:dyDescent="0.2">
      <c r="A553" s="7"/>
      <c r="B553" s="13">
        <v>1500521</v>
      </c>
      <c r="C553" s="14" t="s">
        <v>205</v>
      </c>
      <c r="D553" s="14" t="s">
        <v>206</v>
      </c>
      <c r="E553" s="13">
        <v>5211</v>
      </c>
      <c r="F553" s="12" t="s">
        <v>142</v>
      </c>
      <c r="G553" s="12" t="s">
        <v>209</v>
      </c>
      <c r="H553" s="15">
        <v>1096000</v>
      </c>
      <c r="I553" s="12"/>
      <c r="J553" s="12"/>
      <c r="K553" s="12"/>
      <c r="L553" s="12"/>
      <c r="M553" s="15">
        <f t="shared" si="31"/>
        <v>1096000</v>
      </c>
      <c r="N553" s="12"/>
    </row>
    <row r="554" spans="1:14" x14ac:dyDescent="0.2">
      <c r="A554" s="7" t="s">
        <v>1880</v>
      </c>
      <c r="B554" s="13">
        <v>1500522</v>
      </c>
      <c r="C554" s="14" t="s">
        <v>205</v>
      </c>
      <c r="D554" s="14" t="s">
        <v>206</v>
      </c>
      <c r="E554" s="13">
        <v>1131</v>
      </c>
      <c r="F554" s="12" t="s">
        <v>142</v>
      </c>
      <c r="G554" s="14" t="s">
        <v>55</v>
      </c>
      <c r="H554" s="15">
        <v>1928787.51</v>
      </c>
      <c r="I554" s="12"/>
      <c r="J554" s="12"/>
      <c r="K554" s="29"/>
      <c r="L554" s="30">
        <v>15000</v>
      </c>
      <c r="M554" s="15">
        <f t="shared" si="31"/>
        <v>1913787.51</v>
      </c>
      <c r="N554" s="12"/>
    </row>
    <row r="555" spans="1:14" ht="45" x14ac:dyDescent="0.2">
      <c r="A555" s="7" t="s">
        <v>1881</v>
      </c>
      <c r="B555" s="13">
        <v>1500522</v>
      </c>
      <c r="C555" s="14" t="s">
        <v>205</v>
      </c>
      <c r="D555" s="14" t="s">
        <v>206</v>
      </c>
      <c r="E555" s="13">
        <v>1321</v>
      </c>
      <c r="F555" s="12" t="s">
        <v>142</v>
      </c>
      <c r="G555" s="12" t="s">
        <v>56</v>
      </c>
      <c r="H555" s="15">
        <v>47332.73</v>
      </c>
      <c r="I555" s="12"/>
      <c r="J555" s="12"/>
      <c r="K555" s="29">
        <v>6000</v>
      </c>
      <c r="L555" s="30"/>
      <c r="M555" s="15">
        <f t="shared" si="31"/>
        <v>53332.73</v>
      </c>
      <c r="N555" s="35" t="s">
        <v>1886</v>
      </c>
    </row>
    <row r="556" spans="1:14" x14ac:dyDescent="0.2">
      <c r="A556" s="7"/>
      <c r="B556" s="13">
        <v>1500522</v>
      </c>
      <c r="C556" s="14" t="s">
        <v>205</v>
      </c>
      <c r="D556" s="14" t="s">
        <v>206</v>
      </c>
      <c r="E556" s="13">
        <v>1322</v>
      </c>
      <c r="F556" s="12" t="s">
        <v>142</v>
      </c>
      <c r="G556" s="12" t="s">
        <v>166</v>
      </c>
      <c r="H556" s="15">
        <v>7000</v>
      </c>
      <c r="I556" s="12"/>
      <c r="J556" s="12"/>
      <c r="K556" s="12"/>
      <c r="L556" s="12"/>
      <c r="M556" s="15">
        <f t="shared" si="31"/>
        <v>7000</v>
      </c>
      <c r="N556" s="12"/>
    </row>
    <row r="557" spans="1:14" ht="45" x14ac:dyDescent="0.2">
      <c r="A557" s="7" t="s">
        <v>1885</v>
      </c>
      <c r="B557" s="13">
        <v>1500522</v>
      </c>
      <c r="C557" s="14" t="s">
        <v>205</v>
      </c>
      <c r="D557" s="14" t="s">
        <v>206</v>
      </c>
      <c r="E557" s="13">
        <v>1323</v>
      </c>
      <c r="F557" s="12" t="s">
        <v>142</v>
      </c>
      <c r="G557" s="12" t="s">
        <v>57</v>
      </c>
      <c r="H557" s="15">
        <v>189589.5</v>
      </c>
      <c r="I557" s="12"/>
      <c r="J557" s="12"/>
      <c r="K557" s="29">
        <v>18600</v>
      </c>
      <c r="L557" s="30"/>
      <c r="M557" s="15">
        <f t="shared" si="31"/>
        <v>208189.5</v>
      </c>
      <c r="N557" s="35" t="s">
        <v>1886</v>
      </c>
    </row>
    <row r="558" spans="1:14" ht="15" x14ac:dyDescent="0.2">
      <c r="A558" s="7"/>
      <c r="B558" s="13">
        <v>1500522</v>
      </c>
      <c r="C558" s="14" t="s">
        <v>205</v>
      </c>
      <c r="D558" s="14" t="s">
        <v>206</v>
      </c>
      <c r="E558" s="13">
        <v>1331</v>
      </c>
      <c r="F558" s="12" t="s">
        <v>142</v>
      </c>
      <c r="G558" s="12" t="s">
        <v>167</v>
      </c>
      <c r="H558" s="15">
        <v>130000</v>
      </c>
      <c r="I558" s="12"/>
      <c r="J558" s="12"/>
      <c r="K558" s="29"/>
      <c r="L558" s="30"/>
      <c r="M558" s="15">
        <f t="shared" si="31"/>
        <v>130000</v>
      </c>
      <c r="N558" s="31"/>
    </row>
    <row r="559" spans="1:14" x14ac:dyDescent="0.2">
      <c r="A559" s="7"/>
      <c r="B559" s="13">
        <v>1500522</v>
      </c>
      <c r="C559" s="14" t="s">
        <v>205</v>
      </c>
      <c r="D559" s="14" t="s">
        <v>206</v>
      </c>
      <c r="E559" s="13">
        <v>1332</v>
      </c>
      <c r="F559" s="12" t="s">
        <v>142</v>
      </c>
      <c r="G559" s="12" t="s">
        <v>168</v>
      </c>
      <c r="H559" s="15">
        <v>30000</v>
      </c>
      <c r="I559" s="12"/>
      <c r="J559" s="12"/>
      <c r="K559" s="12"/>
      <c r="L559" s="12"/>
      <c r="M559" s="15">
        <f t="shared" si="31"/>
        <v>30000</v>
      </c>
      <c r="N559" s="12"/>
    </row>
    <row r="560" spans="1:14" x14ac:dyDescent="0.2">
      <c r="A560" s="7"/>
      <c r="B560" s="13">
        <v>1500522</v>
      </c>
      <c r="C560" s="14" t="s">
        <v>205</v>
      </c>
      <c r="D560" s="14" t="s">
        <v>206</v>
      </c>
      <c r="E560" s="13">
        <v>1413</v>
      </c>
      <c r="F560" s="12" t="s">
        <v>142</v>
      </c>
      <c r="G560" s="12" t="s">
        <v>58</v>
      </c>
      <c r="H560" s="15">
        <v>483349.94</v>
      </c>
      <c r="I560" s="12"/>
      <c r="J560" s="12"/>
      <c r="K560" s="12"/>
      <c r="L560" s="12"/>
      <c r="M560" s="15">
        <f t="shared" si="31"/>
        <v>483349.94</v>
      </c>
      <c r="N560" s="12"/>
    </row>
    <row r="561" spans="1:14" x14ac:dyDescent="0.2">
      <c r="A561" s="7"/>
      <c r="B561" s="13">
        <v>1500522</v>
      </c>
      <c r="C561" s="14" t="s">
        <v>205</v>
      </c>
      <c r="D561" s="14" t="s">
        <v>206</v>
      </c>
      <c r="E561" s="13">
        <v>1421</v>
      </c>
      <c r="F561" s="12" t="s">
        <v>142</v>
      </c>
      <c r="G561" s="12" t="s">
        <v>59</v>
      </c>
      <c r="H561" s="15">
        <v>113863.49</v>
      </c>
      <c r="I561" s="12"/>
      <c r="J561" s="12"/>
      <c r="K561" s="12"/>
      <c r="L561" s="12"/>
      <c r="M561" s="15">
        <f t="shared" si="31"/>
        <v>113863.49</v>
      </c>
      <c r="N561" s="12"/>
    </row>
    <row r="562" spans="1:14" x14ac:dyDescent="0.2">
      <c r="A562" s="7"/>
      <c r="B562" s="13">
        <v>1500522</v>
      </c>
      <c r="C562" s="14" t="s">
        <v>205</v>
      </c>
      <c r="D562" s="14" t="s">
        <v>206</v>
      </c>
      <c r="E562" s="13">
        <v>1431</v>
      </c>
      <c r="F562" s="12" t="s">
        <v>142</v>
      </c>
      <c r="G562" s="12" t="s">
        <v>60</v>
      </c>
      <c r="H562" s="15">
        <v>129581.08</v>
      </c>
      <c r="I562" s="12"/>
      <c r="J562" s="12"/>
      <c r="K562" s="12"/>
      <c r="L562" s="12"/>
      <c r="M562" s="15">
        <f t="shared" si="31"/>
        <v>129581.08</v>
      </c>
      <c r="N562" s="12"/>
    </row>
    <row r="563" spans="1:14" ht="45" x14ac:dyDescent="0.2">
      <c r="A563" s="7" t="s">
        <v>1882</v>
      </c>
      <c r="B563" s="13">
        <v>1500522</v>
      </c>
      <c r="C563" s="14" t="s">
        <v>205</v>
      </c>
      <c r="D563" s="14" t="s">
        <v>206</v>
      </c>
      <c r="E563" s="13">
        <v>1542</v>
      </c>
      <c r="F563" s="12" t="s">
        <v>142</v>
      </c>
      <c r="G563" s="12" t="s">
        <v>63</v>
      </c>
      <c r="H563" s="15">
        <v>162309.25</v>
      </c>
      <c r="I563" s="12"/>
      <c r="J563" s="12"/>
      <c r="K563" s="29">
        <v>19000</v>
      </c>
      <c r="L563" s="12"/>
      <c r="M563" s="15">
        <f t="shared" si="31"/>
        <v>181309.25</v>
      </c>
      <c r="N563" s="35" t="s">
        <v>1886</v>
      </c>
    </row>
    <row r="564" spans="1:14" x14ac:dyDescent="0.2">
      <c r="A564" s="7"/>
      <c r="B564" s="13">
        <v>1500522</v>
      </c>
      <c r="C564" s="14" t="s">
        <v>205</v>
      </c>
      <c r="D564" s="14" t="s">
        <v>206</v>
      </c>
      <c r="E564" s="13">
        <v>1543</v>
      </c>
      <c r="F564" s="12" t="s">
        <v>142</v>
      </c>
      <c r="G564" s="12" t="s">
        <v>64</v>
      </c>
      <c r="H564" s="15">
        <v>151797.21</v>
      </c>
      <c r="I564" s="12"/>
      <c r="J564" s="12"/>
      <c r="K564" s="29"/>
      <c r="L564" s="12"/>
      <c r="M564" s="15">
        <f t="shared" si="31"/>
        <v>151797.21</v>
      </c>
      <c r="N564" s="12"/>
    </row>
    <row r="565" spans="1:14" x14ac:dyDescent="0.2">
      <c r="A565" s="7"/>
      <c r="B565" s="13">
        <v>1500522</v>
      </c>
      <c r="C565" s="14" t="s">
        <v>205</v>
      </c>
      <c r="D565" s="14" t="s">
        <v>206</v>
      </c>
      <c r="E565" s="13">
        <v>1544</v>
      </c>
      <c r="F565" s="12" t="s">
        <v>142</v>
      </c>
      <c r="G565" s="12" t="s">
        <v>65</v>
      </c>
      <c r="H565" s="15">
        <v>30337.97</v>
      </c>
      <c r="I565" s="12"/>
      <c r="J565" s="12"/>
      <c r="K565" s="29"/>
      <c r="L565" s="30"/>
      <c r="M565" s="15">
        <f t="shared" si="31"/>
        <v>30337.97</v>
      </c>
      <c r="N565" s="12"/>
    </row>
    <row r="566" spans="1:14" x14ac:dyDescent="0.2">
      <c r="A566" s="7"/>
      <c r="B566" s="13">
        <v>1500522</v>
      </c>
      <c r="C566" s="14" t="s">
        <v>205</v>
      </c>
      <c r="D566" s="14" t="s">
        <v>206</v>
      </c>
      <c r="E566" s="13">
        <v>1591</v>
      </c>
      <c r="F566" s="12" t="s">
        <v>142</v>
      </c>
      <c r="G566" s="12" t="s">
        <v>111</v>
      </c>
      <c r="H566" s="15">
        <v>6518.67</v>
      </c>
      <c r="I566" s="12"/>
      <c r="J566" s="12"/>
      <c r="K566" s="12"/>
      <c r="L566" s="12"/>
      <c r="M566" s="15">
        <f t="shared" si="31"/>
        <v>6518.67</v>
      </c>
      <c r="N566" s="12"/>
    </row>
    <row r="567" spans="1:14" ht="45" x14ac:dyDescent="0.2">
      <c r="A567" s="7">
        <v>43</v>
      </c>
      <c r="B567" s="13">
        <v>1500522</v>
      </c>
      <c r="C567" s="14" t="s">
        <v>205</v>
      </c>
      <c r="D567" s="14" t="s">
        <v>206</v>
      </c>
      <c r="E567" s="13">
        <v>3981</v>
      </c>
      <c r="F567" s="12" t="s">
        <v>142</v>
      </c>
      <c r="G567" s="12" t="s">
        <v>66</v>
      </c>
      <c r="H567" s="15">
        <v>56824.99</v>
      </c>
      <c r="I567" s="12"/>
      <c r="J567" s="12"/>
      <c r="K567" s="29">
        <v>12000</v>
      </c>
      <c r="L567" s="30"/>
      <c r="M567" s="15">
        <f t="shared" si="31"/>
        <v>68824.989999999991</v>
      </c>
      <c r="N567" s="35" t="s">
        <v>1865</v>
      </c>
    </row>
    <row r="568" spans="1:14" ht="15" x14ac:dyDescent="0.25">
      <c r="A568" s="7"/>
      <c r="B568" s="23" t="s">
        <v>212</v>
      </c>
      <c r="C568" s="23"/>
      <c r="D568" s="23"/>
      <c r="E568" s="23"/>
      <c r="F568" s="24"/>
      <c r="G568" s="25" t="s">
        <v>18</v>
      </c>
      <c r="H568" s="27">
        <v>6211309.3400000008</v>
      </c>
      <c r="I568" s="27">
        <f t="shared" ref="I568:L568" si="32">SUM(I522:I567)</f>
        <v>0</v>
      </c>
      <c r="J568" s="27">
        <f t="shared" si="32"/>
        <v>0</v>
      </c>
      <c r="K568" s="27">
        <f t="shared" si="32"/>
        <v>55600</v>
      </c>
      <c r="L568" s="27">
        <f t="shared" si="32"/>
        <v>15000</v>
      </c>
      <c r="M568" s="27">
        <f>SUM(M522:M567)</f>
        <v>6251909.3400000008</v>
      </c>
      <c r="N568" s="12"/>
    </row>
    <row r="569" spans="1:14" ht="15" x14ac:dyDescent="0.25">
      <c r="A569" s="7"/>
      <c r="B569" s="23" t="s">
        <v>213</v>
      </c>
      <c r="C569" s="21"/>
      <c r="D569" s="21"/>
      <c r="E569" s="32"/>
      <c r="F569" s="21"/>
      <c r="G569" s="33"/>
      <c r="H569" s="21"/>
      <c r="I569" s="21"/>
      <c r="J569" s="21"/>
      <c r="K569" s="21"/>
      <c r="L569" s="21"/>
      <c r="M569" s="21"/>
      <c r="N569" s="12"/>
    </row>
    <row r="570" spans="1:14" x14ac:dyDescent="0.2">
      <c r="A570" s="7"/>
      <c r="B570" s="13">
        <v>1100121</v>
      </c>
      <c r="C570" s="14" t="s">
        <v>214</v>
      </c>
      <c r="D570" s="14" t="s">
        <v>215</v>
      </c>
      <c r="E570" s="13">
        <v>3611</v>
      </c>
      <c r="F570" s="12" t="s">
        <v>216</v>
      </c>
      <c r="G570" s="12" t="s">
        <v>94</v>
      </c>
      <c r="H570" s="15">
        <v>22013.4</v>
      </c>
      <c r="I570" s="12"/>
      <c r="J570" s="12"/>
      <c r="K570" s="12"/>
      <c r="L570" s="12"/>
      <c r="M570" s="15">
        <f t="shared" ref="M570:M613" si="33">H570+I570-J570+K570-L570</f>
        <v>22013.4</v>
      </c>
      <c r="N570" s="12"/>
    </row>
    <row r="571" spans="1:14" x14ac:dyDescent="0.2">
      <c r="A571" s="7"/>
      <c r="B571" s="13">
        <v>1100122</v>
      </c>
      <c r="C571" s="14" t="s">
        <v>214</v>
      </c>
      <c r="D571" s="14" t="s">
        <v>215</v>
      </c>
      <c r="E571" s="13">
        <v>2111</v>
      </c>
      <c r="F571" s="12" t="s">
        <v>216</v>
      </c>
      <c r="G571" s="12" t="s">
        <v>37</v>
      </c>
      <c r="H571" s="15">
        <v>7762.5</v>
      </c>
      <c r="I571" s="12"/>
      <c r="J571" s="12"/>
      <c r="K571" s="12"/>
      <c r="L571" s="12"/>
      <c r="M571" s="15">
        <f t="shared" si="33"/>
        <v>7762.5</v>
      </c>
      <c r="N571" s="12"/>
    </row>
    <row r="572" spans="1:14" x14ac:dyDescent="0.2">
      <c r="A572" s="7"/>
      <c r="B572" s="13">
        <v>1100122</v>
      </c>
      <c r="C572" s="14" t="s">
        <v>214</v>
      </c>
      <c r="D572" s="14" t="s">
        <v>215</v>
      </c>
      <c r="E572" s="13">
        <v>2112</v>
      </c>
      <c r="F572" s="12" t="s">
        <v>216</v>
      </c>
      <c r="G572" s="12" t="s">
        <v>38</v>
      </c>
      <c r="H572" s="15">
        <v>5000</v>
      </c>
      <c r="I572" s="12"/>
      <c r="J572" s="12"/>
      <c r="K572" s="12"/>
      <c r="L572" s="12"/>
      <c r="M572" s="15">
        <f t="shared" si="33"/>
        <v>5000</v>
      </c>
      <c r="N572" s="12"/>
    </row>
    <row r="573" spans="1:14" x14ac:dyDescent="0.2">
      <c r="A573" s="7"/>
      <c r="B573" s="13">
        <v>1100122</v>
      </c>
      <c r="C573" s="14" t="s">
        <v>214</v>
      </c>
      <c r="D573" s="14" t="s">
        <v>215</v>
      </c>
      <c r="E573" s="13">
        <v>2121</v>
      </c>
      <c r="F573" s="12" t="s">
        <v>216</v>
      </c>
      <c r="G573" s="12" t="s">
        <v>119</v>
      </c>
      <c r="H573" s="15">
        <v>15525</v>
      </c>
      <c r="I573" s="12"/>
      <c r="J573" s="12"/>
      <c r="K573" s="12"/>
      <c r="L573" s="12"/>
      <c r="M573" s="15">
        <f t="shared" si="33"/>
        <v>15525</v>
      </c>
      <c r="N573" s="12"/>
    </row>
    <row r="574" spans="1:14" x14ac:dyDescent="0.2">
      <c r="A574" s="7"/>
      <c r="B574" s="13">
        <v>1100122</v>
      </c>
      <c r="C574" s="14" t="s">
        <v>214</v>
      </c>
      <c r="D574" s="14" t="s">
        <v>215</v>
      </c>
      <c r="E574" s="13">
        <v>2141</v>
      </c>
      <c r="F574" s="12" t="s">
        <v>216</v>
      </c>
      <c r="G574" s="12" t="s">
        <v>39</v>
      </c>
      <c r="H574" s="15">
        <v>5000</v>
      </c>
      <c r="I574" s="12"/>
      <c r="J574" s="12"/>
      <c r="K574" s="12"/>
      <c r="L574" s="12"/>
      <c r="M574" s="15">
        <f t="shared" si="33"/>
        <v>5000</v>
      </c>
      <c r="N574" s="12"/>
    </row>
    <row r="575" spans="1:14" x14ac:dyDescent="0.2">
      <c r="A575" s="7"/>
      <c r="B575" s="13">
        <v>1100122</v>
      </c>
      <c r="C575" s="14" t="s">
        <v>214</v>
      </c>
      <c r="D575" s="14" t="s">
        <v>215</v>
      </c>
      <c r="E575" s="13">
        <v>2142</v>
      </c>
      <c r="F575" s="12" t="s">
        <v>216</v>
      </c>
      <c r="G575" s="12" t="s">
        <v>73</v>
      </c>
      <c r="H575" s="15">
        <v>18630</v>
      </c>
      <c r="I575" s="12"/>
      <c r="J575" s="12"/>
      <c r="K575" s="12"/>
      <c r="L575" s="12"/>
      <c r="M575" s="15">
        <f t="shared" si="33"/>
        <v>18630</v>
      </c>
      <c r="N575" s="12"/>
    </row>
    <row r="576" spans="1:14" x14ac:dyDescent="0.2">
      <c r="A576" s="7"/>
      <c r="B576" s="13">
        <v>1100122</v>
      </c>
      <c r="C576" s="14" t="s">
        <v>214</v>
      </c>
      <c r="D576" s="14" t="s">
        <v>215</v>
      </c>
      <c r="E576" s="13">
        <v>2151</v>
      </c>
      <c r="F576" s="12" t="s">
        <v>216</v>
      </c>
      <c r="G576" s="12" t="s">
        <v>74</v>
      </c>
      <c r="H576" s="15">
        <v>10000</v>
      </c>
      <c r="I576" s="12"/>
      <c r="J576" s="12"/>
      <c r="K576" s="12"/>
      <c r="L576" s="12"/>
      <c r="M576" s="15">
        <f t="shared" si="33"/>
        <v>10000</v>
      </c>
      <c r="N576" s="12"/>
    </row>
    <row r="577" spans="1:14" x14ac:dyDescent="0.2">
      <c r="A577" s="7"/>
      <c r="B577" s="13">
        <v>1100122</v>
      </c>
      <c r="C577" s="14" t="s">
        <v>214</v>
      </c>
      <c r="D577" s="14" t="s">
        <v>215</v>
      </c>
      <c r="E577" s="13">
        <v>2161</v>
      </c>
      <c r="F577" s="12" t="s">
        <v>216</v>
      </c>
      <c r="G577" s="12" t="s">
        <v>40</v>
      </c>
      <c r="H577" s="15">
        <v>10350</v>
      </c>
      <c r="I577" s="12"/>
      <c r="J577" s="12"/>
      <c r="K577" s="12"/>
      <c r="L577" s="12"/>
      <c r="M577" s="15">
        <f t="shared" si="33"/>
        <v>10350</v>
      </c>
      <c r="N577" s="12"/>
    </row>
    <row r="578" spans="1:14" x14ac:dyDescent="0.2">
      <c r="A578" s="7"/>
      <c r="B578" s="13">
        <v>1100122</v>
      </c>
      <c r="C578" s="14" t="s">
        <v>214</v>
      </c>
      <c r="D578" s="14" t="s">
        <v>215</v>
      </c>
      <c r="E578" s="13">
        <v>2212</v>
      </c>
      <c r="F578" s="12" t="s">
        <v>216</v>
      </c>
      <c r="G578" s="12" t="s">
        <v>41</v>
      </c>
      <c r="H578" s="15">
        <v>7245</v>
      </c>
      <c r="I578" s="12"/>
      <c r="J578" s="12"/>
      <c r="K578" s="12"/>
      <c r="L578" s="12"/>
      <c r="M578" s="15">
        <f t="shared" si="33"/>
        <v>7245</v>
      </c>
      <c r="N578" s="12"/>
    </row>
    <row r="579" spans="1:14" x14ac:dyDescent="0.2">
      <c r="A579" s="7"/>
      <c r="B579" s="13">
        <v>1100122</v>
      </c>
      <c r="C579" s="14" t="s">
        <v>214</v>
      </c>
      <c r="D579" s="14" t="s">
        <v>215</v>
      </c>
      <c r="E579" s="13">
        <v>2461</v>
      </c>
      <c r="F579" s="12" t="s">
        <v>216</v>
      </c>
      <c r="G579" s="12" t="s">
        <v>43</v>
      </c>
      <c r="H579" s="15">
        <v>3000</v>
      </c>
      <c r="I579" s="12"/>
      <c r="J579" s="12"/>
      <c r="K579" s="12"/>
      <c r="L579" s="12"/>
      <c r="M579" s="15">
        <f t="shared" si="33"/>
        <v>3000</v>
      </c>
      <c r="N579" s="12"/>
    </row>
    <row r="580" spans="1:14" x14ac:dyDescent="0.2">
      <c r="A580" s="7"/>
      <c r="B580" s="13">
        <v>1100122</v>
      </c>
      <c r="C580" s="14" t="s">
        <v>214</v>
      </c>
      <c r="D580" s="14" t="s">
        <v>215</v>
      </c>
      <c r="E580" s="13">
        <v>2481</v>
      </c>
      <c r="F580" s="12" t="s">
        <v>216</v>
      </c>
      <c r="G580" s="12" t="s">
        <v>79</v>
      </c>
      <c r="H580" s="15">
        <v>2000</v>
      </c>
      <c r="I580" s="12"/>
      <c r="J580" s="12"/>
      <c r="K580" s="12"/>
      <c r="L580" s="12"/>
      <c r="M580" s="15">
        <f t="shared" si="33"/>
        <v>2000</v>
      </c>
      <c r="N580" s="12"/>
    </row>
    <row r="581" spans="1:14" x14ac:dyDescent="0.2">
      <c r="A581" s="7"/>
      <c r="B581" s="13">
        <v>1100122</v>
      </c>
      <c r="C581" s="14" t="s">
        <v>214</v>
      </c>
      <c r="D581" s="14" t="s">
        <v>215</v>
      </c>
      <c r="E581" s="13">
        <v>2711</v>
      </c>
      <c r="F581" s="12" t="s">
        <v>216</v>
      </c>
      <c r="G581" s="12" t="s">
        <v>160</v>
      </c>
      <c r="H581" s="15">
        <v>20000</v>
      </c>
      <c r="I581" s="12"/>
      <c r="J581" s="12"/>
      <c r="K581" s="12"/>
      <c r="L581" s="12"/>
      <c r="M581" s="15">
        <f t="shared" si="33"/>
        <v>20000</v>
      </c>
      <c r="N581" s="12"/>
    </row>
    <row r="582" spans="1:14" x14ac:dyDescent="0.2">
      <c r="A582" s="7"/>
      <c r="B582" s="13">
        <v>1100122</v>
      </c>
      <c r="C582" s="14" t="s">
        <v>214</v>
      </c>
      <c r="D582" s="14" t="s">
        <v>215</v>
      </c>
      <c r="E582" s="13">
        <v>2911</v>
      </c>
      <c r="F582" s="12" t="s">
        <v>216</v>
      </c>
      <c r="G582" s="12" t="s">
        <v>44</v>
      </c>
      <c r="H582" s="15">
        <v>5000</v>
      </c>
      <c r="I582" s="12"/>
      <c r="J582" s="12"/>
      <c r="K582" s="12"/>
      <c r="L582" s="12"/>
      <c r="M582" s="15">
        <f t="shared" si="33"/>
        <v>5000</v>
      </c>
      <c r="N582" s="12"/>
    </row>
    <row r="583" spans="1:14" x14ac:dyDescent="0.2">
      <c r="A583" s="7"/>
      <c r="B583" s="13">
        <v>1100122</v>
      </c>
      <c r="C583" s="14" t="s">
        <v>214</v>
      </c>
      <c r="D583" s="14" t="s">
        <v>215</v>
      </c>
      <c r="E583" s="13">
        <v>2921</v>
      </c>
      <c r="F583" s="12" t="s">
        <v>216</v>
      </c>
      <c r="G583" s="12" t="s">
        <v>122</v>
      </c>
      <c r="H583" s="15">
        <v>1035</v>
      </c>
      <c r="I583" s="12"/>
      <c r="J583" s="12"/>
      <c r="K583" s="12"/>
      <c r="L583" s="12"/>
      <c r="M583" s="15">
        <f t="shared" si="33"/>
        <v>1035</v>
      </c>
      <c r="N583" s="12"/>
    </row>
    <row r="584" spans="1:14" x14ac:dyDescent="0.2">
      <c r="A584" s="7"/>
      <c r="B584" s="13">
        <v>1100122</v>
      </c>
      <c r="C584" s="14" t="s">
        <v>214</v>
      </c>
      <c r="D584" s="14" t="s">
        <v>215</v>
      </c>
      <c r="E584" s="13">
        <v>2931</v>
      </c>
      <c r="F584" s="12" t="s">
        <v>216</v>
      </c>
      <c r="G584" s="12" t="s">
        <v>85</v>
      </c>
      <c r="H584" s="15">
        <v>1000</v>
      </c>
      <c r="I584" s="12"/>
      <c r="J584" s="12"/>
      <c r="K584" s="12"/>
      <c r="L584" s="12"/>
      <c r="M584" s="15">
        <f t="shared" si="33"/>
        <v>1000</v>
      </c>
      <c r="N584" s="12"/>
    </row>
    <row r="585" spans="1:14" x14ac:dyDescent="0.2">
      <c r="A585" s="7"/>
      <c r="B585" s="13">
        <v>1100122</v>
      </c>
      <c r="C585" s="14" t="s">
        <v>214</v>
      </c>
      <c r="D585" s="14" t="s">
        <v>215</v>
      </c>
      <c r="E585" s="13">
        <v>2941</v>
      </c>
      <c r="F585" s="12" t="s">
        <v>216</v>
      </c>
      <c r="G585" s="12" t="s">
        <v>45</v>
      </c>
      <c r="H585" s="15">
        <v>5000</v>
      </c>
      <c r="I585" s="12"/>
      <c r="J585" s="12"/>
      <c r="K585" s="12"/>
      <c r="L585" s="12"/>
      <c r="M585" s="15">
        <f t="shared" si="33"/>
        <v>5000</v>
      </c>
      <c r="N585" s="12"/>
    </row>
    <row r="586" spans="1:14" x14ac:dyDescent="0.2">
      <c r="A586" s="7"/>
      <c r="B586" s="13">
        <v>1100122</v>
      </c>
      <c r="C586" s="14" t="s">
        <v>214</v>
      </c>
      <c r="D586" s="14" t="s">
        <v>215</v>
      </c>
      <c r="E586" s="13">
        <v>2961</v>
      </c>
      <c r="F586" s="12" t="s">
        <v>216</v>
      </c>
      <c r="G586" s="12" t="s">
        <v>123</v>
      </c>
      <c r="H586" s="15">
        <v>15000</v>
      </c>
      <c r="I586" s="12"/>
      <c r="J586" s="12"/>
      <c r="K586" s="12"/>
      <c r="L586" s="12"/>
      <c r="M586" s="15">
        <f t="shared" si="33"/>
        <v>15000</v>
      </c>
      <c r="N586" s="12"/>
    </row>
    <row r="587" spans="1:14" x14ac:dyDescent="0.2">
      <c r="A587" s="7"/>
      <c r="B587" s="13">
        <v>1100122</v>
      </c>
      <c r="C587" s="14" t="s">
        <v>214</v>
      </c>
      <c r="D587" s="14" t="s">
        <v>215</v>
      </c>
      <c r="E587" s="13">
        <v>2991</v>
      </c>
      <c r="F587" s="12" t="s">
        <v>216</v>
      </c>
      <c r="G587" s="12" t="s">
        <v>207</v>
      </c>
      <c r="H587" s="15">
        <v>3000</v>
      </c>
      <c r="I587" s="12"/>
      <c r="J587" s="12"/>
      <c r="K587" s="12"/>
      <c r="L587" s="12"/>
      <c r="M587" s="15">
        <f t="shared" si="33"/>
        <v>3000</v>
      </c>
      <c r="N587" s="12"/>
    </row>
    <row r="588" spans="1:14" x14ac:dyDescent="0.2">
      <c r="A588" s="7"/>
      <c r="B588" s="13">
        <v>1100122</v>
      </c>
      <c r="C588" s="14" t="s">
        <v>214</v>
      </c>
      <c r="D588" s="14" t="s">
        <v>215</v>
      </c>
      <c r="E588" s="13">
        <v>3361</v>
      </c>
      <c r="F588" s="12" t="s">
        <v>216</v>
      </c>
      <c r="G588" s="12" t="s">
        <v>47</v>
      </c>
      <c r="H588" s="15">
        <v>15525</v>
      </c>
      <c r="I588" s="12"/>
      <c r="J588" s="12"/>
      <c r="K588" s="12"/>
      <c r="L588" s="12"/>
      <c r="M588" s="15">
        <f t="shared" si="33"/>
        <v>15525</v>
      </c>
      <c r="N588" s="12"/>
    </row>
    <row r="589" spans="1:14" x14ac:dyDescent="0.2">
      <c r="A589" s="7"/>
      <c r="B589" s="13">
        <v>1100122</v>
      </c>
      <c r="C589" s="14" t="s">
        <v>214</v>
      </c>
      <c r="D589" s="14" t="s">
        <v>215</v>
      </c>
      <c r="E589" s="13">
        <v>3531</v>
      </c>
      <c r="F589" s="12" t="s">
        <v>216</v>
      </c>
      <c r="G589" s="12" t="s">
        <v>50</v>
      </c>
      <c r="H589" s="15">
        <v>10000</v>
      </c>
      <c r="I589" s="12"/>
      <c r="J589" s="12"/>
      <c r="K589" s="12"/>
      <c r="L589" s="12"/>
      <c r="M589" s="15">
        <f t="shared" si="33"/>
        <v>10000</v>
      </c>
      <c r="N589" s="12"/>
    </row>
    <row r="590" spans="1:14" x14ac:dyDescent="0.2">
      <c r="A590" s="7"/>
      <c r="B590" s="13">
        <v>1100122</v>
      </c>
      <c r="C590" s="14" t="s">
        <v>214</v>
      </c>
      <c r="D590" s="14" t="s">
        <v>215</v>
      </c>
      <c r="E590" s="13">
        <v>3551</v>
      </c>
      <c r="F590" s="12" t="s">
        <v>216</v>
      </c>
      <c r="G590" s="12" t="s">
        <v>124</v>
      </c>
      <c r="H590" s="15">
        <v>15000</v>
      </c>
      <c r="I590" s="12"/>
      <c r="J590" s="12"/>
      <c r="K590" s="12"/>
      <c r="L590" s="12"/>
      <c r="M590" s="15">
        <f t="shared" si="33"/>
        <v>15000</v>
      </c>
      <c r="N590" s="12"/>
    </row>
    <row r="591" spans="1:14" x14ac:dyDescent="0.2">
      <c r="A591" s="7"/>
      <c r="B591" s="13">
        <v>1100122</v>
      </c>
      <c r="C591" s="14" t="s">
        <v>214</v>
      </c>
      <c r="D591" s="14" t="s">
        <v>215</v>
      </c>
      <c r="E591" s="13">
        <v>3571</v>
      </c>
      <c r="F591" s="12" t="s">
        <v>216</v>
      </c>
      <c r="G591" s="12" t="s">
        <v>92</v>
      </c>
      <c r="H591" s="15">
        <v>20700</v>
      </c>
      <c r="I591" s="12"/>
      <c r="J591" s="12"/>
      <c r="K591" s="12"/>
      <c r="L591" s="12"/>
      <c r="M591" s="15">
        <f t="shared" si="33"/>
        <v>20700</v>
      </c>
      <c r="N591" s="12"/>
    </row>
    <row r="592" spans="1:14" x14ac:dyDescent="0.2">
      <c r="A592" s="7"/>
      <c r="B592" s="13">
        <v>1100122</v>
      </c>
      <c r="C592" s="14" t="s">
        <v>214</v>
      </c>
      <c r="D592" s="14" t="s">
        <v>215</v>
      </c>
      <c r="E592" s="13">
        <v>3611</v>
      </c>
      <c r="F592" s="12" t="s">
        <v>216</v>
      </c>
      <c r="G592" s="12" t="s">
        <v>94</v>
      </c>
      <c r="H592" s="15">
        <v>3060000</v>
      </c>
      <c r="I592" s="12"/>
      <c r="J592" s="12"/>
      <c r="K592" s="12"/>
      <c r="L592" s="12"/>
      <c r="M592" s="15">
        <f t="shared" si="33"/>
        <v>3060000</v>
      </c>
      <c r="N592" s="12"/>
    </row>
    <row r="593" spans="1:14" x14ac:dyDescent="0.2">
      <c r="A593" s="7"/>
      <c r="B593" s="13">
        <v>1100122</v>
      </c>
      <c r="C593" s="14" t="s">
        <v>214</v>
      </c>
      <c r="D593" s="14" t="s">
        <v>215</v>
      </c>
      <c r="E593" s="13">
        <v>3612</v>
      </c>
      <c r="F593" s="12" t="s">
        <v>216</v>
      </c>
      <c r="G593" s="12" t="s">
        <v>125</v>
      </c>
      <c r="H593" s="15">
        <v>1242000</v>
      </c>
      <c r="I593" s="12"/>
      <c r="J593" s="12"/>
      <c r="K593" s="12"/>
      <c r="L593" s="12"/>
      <c r="M593" s="15">
        <f t="shared" si="33"/>
        <v>1242000</v>
      </c>
      <c r="N593" s="12"/>
    </row>
    <row r="594" spans="1:14" x14ac:dyDescent="0.2">
      <c r="A594" s="7"/>
      <c r="B594" s="13">
        <v>1100122</v>
      </c>
      <c r="C594" s="14" t="s">
        <v>214</v>
      </c>
      <c r="D594" s="14" t="s">
        <v>215</v>
      </c>
      <c r="E594" s="13">
        <v>3661</v>
      </c>
      <c r="F594" s="12" t="s">
        <v>216</v>
      </c>
      <c r="G594" s="12" t="s">
        <v>217</v>
      </c>
      <c r="H594" s="15">
        <v>600000</v>
      </c>
      <c r="I594" s="12"/>
      <c r="J594" s="12"/>
      <c r="K594" s="12"/>
      <c r="L594" s="12"/>
      <c r="M594" s="15">
        <f t="shared" si="33"/>
        <v>600000</v>
      </c>
      <c r="N594" s="12"/>
    </row>
    <row r="595" spans="1:14" x14ac:dyDescent="0.2">
      <c r="A595" s="7"/>
      <c r="B595" s="13">
        <v>1100122</v>
      </c>
      <c r="C595" s="14" t="s">
        <v>214</v>
      </c>
      <c r="D595" s="14" t="s">
        <v>215</v>
      </c>
      <c r="E595" s="13">
        <v>3751</v>
      </c>
      <c r="F595" s="12" t="s">
        <v>216</v>
      </c>
      <c r="G595" s="12" t="s">
        <v>52</v>
      </c>
      <c r="H595" s="15">
        <v>3105</v>
      </c>
      <c r="I595" s="12"/>
      <c r="J595" s="12"/>
      <c r="K595" s="12"/>
      <c r="L595" s="12"/>
      <c r="M595" s="15">
        <f t="shared" si="33"/>
        <v>3105</v>
      </c>
      <c r="N595" s="12"/>
    </row>
    <row r="596" spans="1:14" x14ac:dyDescent="0.2">
      <c r="A596" s="7"/>
      <c r="B596" s="13">
        <v>1100122</v>
      </c>
      <c r="C596" s="14" t="s">
        <v>214</v>
      </c>
      <c r="D596" s="14" t="s">
        <v>215</v>
      </c>
      <c r="E596" s="13">
        <v>3821</v>
      </c>
      <c r="F596" s="12" t="s">
        <v>216</v>
      </c>
      <c r="G596" s="12" t="s">
        <v>101</v>
      </c>
      <c r="H596" s="15">
        <v>31050</v>
      </c>
      <c r="I596" s="12"/>
      <c r="J596" s="12"/>
      <c r="K596" s="12"/>
      <c r="L596" s="12"/>
      <c r="M596" s="15">
        <f t="shared" si="33"/>
        <v>31050</v>
      </c>
      <c r="N596" s="12"/>
    </row>
    <row r="597" spans="1:14" x14ac:dyDescent="0.2">
      <c r="A597" s="7"/>
      <c r="B597" s="13">
        <v>1100122</v>
      </c>
      <c r="C597" s="14" t="s">
        <v>214</v>
      </c>
      <c r="D597" s="14" t="s">
        <v>215</v>
      </c>
      <c r="E597" s="13">
        <v>5151</v>
      </c>
      <c r="F597" s="12" t="s">
        <v>216</v>
      </c>
      <c r="G597" s="12" t="s">
        <v>128</v>
      </c>
      <c r="H597" s="15">
        <v>200000</v>
      </c>
      <c r="I597" s="12"/>
      <c r="J597" s="12"/>
      <c r="K597" s="12"/>
      <c r="L597" s="12"/>
      <c r="M597" s="15">
        <f t="shared" si="33"/>
        <v>200000</v>
      </c>
      <c r="N597" s="12"/>
    </row>
    <row r="598" spans="1:14" x14ac:dyDescent="0.2">
      <c r="A598" s="7"/>
      <c r="B598" s="13">
        <v>1100122</v>
      </c>
      <c r="C598" s="14" t="s">
        <v>214</v>
      </c>
      <c r="D598" s="14" t="s">
        <v>215</v>
      </c>
      <c r="E598" s="13">
        <v>5152</v>
      </c>
      <c r="F598" s="12" t="s">
        <v>216</v>
      </c>
      <c r="G598" s="12" t="s">
        <v>218</v>
      </c>
      <c r="H598" s="15">
        <v>10000</v>
      </c>
      <c r="I598" s="12"/>
      <c r="J598" s="12"/>
      <c r="K598" s="12"/>
      <c r="L598" s="12"/>
      <c r="M598" s="15">
        <f t="shared" si="33"/>
        <v>10000</v>
      </c>
      <c r="N598" s="12"/>
    </row>
    <row r="599" spans="1:14" x14ac:dyDescent="0.2">
      <c r="A599" s="7"/>
      <c r="B599" s="13">
        <v>1100122</v>
      </c>
      <c r="C599" s="14" t="s">
        <v>214</v>
      </c>
      <c r="D599" s="14" t="s">
        <v>215</v>
      </c>
      <c r="E599" s="13">
        <v>5231</v>
      </c>
      <c r="F599" s="12" t="s">
        <v>216</v>
      </c>
      <c r="G599" s="12" t="s">
        <v>200</v>
      </c>
      <c r="H599" s="15">
        <v>190000</v>
      </c>
      <c r="I599" s="12"/>
      <c r="J599" s="12"/>
      <c r="K599" s="12"/>
      <c r="L599" s="12"/>
      <c r="M599" s="15">
        <f t="shared" si="33"/>
        <v>190000</v>
      </c>
      <c r="N599" s="12"/>
    </row>
    <row r="600" spans="1:14" x14ac:dyDescent="0.2">
      <c r="A600" s="7"/>
      <c r="B600" s="13">
        <v>1100122</v>
      </c>
      <c r="C600" s="14" t="s">
        <v>214</v>
      </c>
      <c r="D600" s="14" t="s">
        <v>215</v>
      </c>
      <c r="E600" s="13">
        <v>5411</v>
      </c>
      <c r="F600" s="12" t="s">
        <v>216</v>
      </c>
      <c r="G600" s="12" t="s">
        <v>108</v>
      </c>
      <c r="H600" s="15">
        <v>0</v>
      </c>
      <c r="I600" s="12"/>
      <c r="J600" s="12"/>
      <c r="K600" s="12"/>
      <c r="L600" s="12"/>
      <c r="M600" s="15">
        <f t="shared" si="33"/>
        <v>0</v>
      </c>
      <c r="N600" s="12"/>
    </row>
    <row r="601" spans="1:14" x14ac:dyDescent="0.2">
      <c r="A601" s="7"/>
      <c r="B601" s="13">
        <v>1100122</v>
      </c>
      <c r="C601" s="14" t="s">
        <v>214</v>
      </c>
      <c r="D601" s="14" t="s">
        <v>215</v>
      </c>
      <c r="E601" s="13">
        <v>5641</v>
      </c>
      <c r="F601" s="12" t="s">
        <v>216</v>
      </c>
      <c r="G601" s="12" t="s">
        <v>129</v>
      </c>
      <c r="H601" s="15">
        <v>25000</v>
      </c>
      <c r="I601" s="12"/>
      <c r="J601" s="12"/>
      <c r="K601" s="12"/>
      <c r="L601" s="12"/>
      <c r="M601" s="15">
        <f t="shared" si="33"/>
        <v>25000</v>
      </c>
      <c r="N601" s="12"/>
    </row>
    <row r="602" spans="1:14" x14ac:dyDescent="0.2">
      <c r="A602" s="7"/>
      <c r="B602" s="13">
        <v>1100122</v>
      </c>
      <c r="C602" s="14" t="s">
        <v>214</v>
      </c>
      <c r="D602" s="14" t="s">
        <v>215</v>
      </c>
      <c r="E602" s="13">
        <v>5911</v>
      </c>
      <c r="F602" s="12" t="s">
        <v>216</v>
      </c>
      <c r="G602" s="12" t="s">
        <v>219</v>
      </c>
      <c r="H602" s="15">
        <v>100000</v>
      </c>
      <c r="I602" s="12"/>
      <c r="J602" s="12"/>
      <c r="K602" s="12"/>
      <c r="L602" s="12"/>
      <c r="M602" s="15">
        <f t="shared" si="33"/>
        <v>100000</v>
      </c>
      <c r="N602" s="12"/>
    </row>
    <row r="603" spans="1:14" ht="45" x14ac:dyDescent="0.2">
      <c r="A603" s="7" t="s">
        <v>1880</v>
      </c>
      <c r="B603" s="13">
        <v>1500522</v>
      </c>
      <c r="C603" s="14" t="s">
        <v>214</v>
      </c>
      <c r="D603" s="14" t="s">
        <v>215</v>
      </c>
      <c r="E603" s="13">
        <v>1131</v>
      </c>
      <c r="F603" s="12" t="s">
        <v>216</v>
      </c>
      <c r="G603" s="14" t="s">
        <v>55</v>
      </c>
      <c r="H603" s="15">
        <v>3271678.8</v>
      </c>
      <c r="I603" s="12"/>
      <c r="J603" s="12"/>
      <c r="K603" s="29">
        <v>15000</v>
      </c>
      <c r="L603" s="30"/>
      <c r="M603" s="15">
        <f t="shared" si="33"/>
        <v>3286678.8</v>
      </c>
      <c r="N603" s="35" t="s">
        <v>1886</v>
      </c>
    </row>
    <row r="604" spans="1:14" ht="45" x14ac:dyDescent="0.2">
      <c r="A604" s="7" t="s">
        <v>1881</v>
      </c>
      <c r="B604" s="13">
        <v>1500522</v>
      </c>
      <c r="C604" s="14" t="s">
        <v>214</v>
      </c>
      <c r="D604" s="14" t="s">
        <v>215</v>
      </c>
      <c r="E604" s="13">
        <v>1321</v>
      </c>
      <c r="F604" s="12" t="s">
        <v>216</v>
      </c>
      <c r="G604" s="12" t="s">
        <v>56</v>
      </c>
      <c r="H604" s="15">
        <v>83136.11</v>
      </c>
      <c r="I604" s="12"/>
      <c r="J604" s="12"/>
      <c r="K604" s="29">
        <v>4000</v>
      </c>
      <c r="L604" s="30"/>
      <c r="M604" s="15">
        <f t="shared" si="33"/>
        <v>87136.11</v>
      </c>
      <c r="N604" s="35" t="s">
        <v>1886</v>
      </c>
    </row>
    <row r="605" spans="1:14" ht="45" x14ac:dyDescent="0.2">
      <c r="A605" s="7" t="s">
        <v>1885</v>
      </c>
      <c r="B605" s="13">
        <v>1500522</v>
      </c>
      <c r="C605" s="14" t="s">
        <v>214</v>
      </c>
      <c r="D605" s="14" t="s">
        <v>215</v>
      </c>
      <c r="E605" s="13">
        <v>1323</v>
      </c>
      <c r="F605" s="12" t="s">
        <v>216</v>
      </c>
      <c r="G605" s="12" t="s">
        <v>57</v>
      </c>
      <c r="H605" s="15">
        <v>326042.46000000002</v>
      </c>
      <c r="I605" s="12"/>
      <c r="J605" s="12"/>
      <c r="K605" s="29">
        <v>2500</v>
      </c>
      <c r="L605" s="30"/>
      <c r="M605" s="15">
        <f t="shared" si="33"/>
        <v>328542.46000000002</v>
      </c>
      <c r="N605" s="35" t="s">
        <v>1886</v>
      </c>
    </row>
    <row r="606" spans="1:14" x14ac:dyDescent="0.2">
      <c r="A606" s="7"/>
      <c r="B606" s="13">
        <v>1500522</v>
      </c>
      <c r="C606" s="14" t="s">
        <v>214</v>
      </c>
      <c r="D606" s="14" t="s">
        <v>215</v>
      </c>
      <c r="E606" s="13">
        <v>1413</v>
      </c>
      <c r="F606" s="12" t="s">
        <v>216</v>
      </c>
      <c r="G606" s="12" t="s">
        <v>58</v>
      </c>
      <c r="H606" s="15">
        <v>666747.13</v>
      </c>
      <c r="I606" s="12"/>
      <c r="J606" s="12"/>
      <c r="K606" s="12"/>
      <c r="L606" s="12"/>
      <c r="M606" s="15">
        <f t="shared" si="33"/>
        <v>666747.13</v>
      </c>
      <c r="N606" s="12"/>
    </row>
    <row r="607" spans="1:14" x14ac:dyDescent="0.2">
      <c r="A607" s="7"/>
      <c r="B607" s="13">
        <v>1500522</v>
      </c>
      <c r="C607" s="14" t="s">
        <v>214</v>
      </c>
      <c r="D607" s="14" t="s">
        <v>215</v>
      </c>
      <c r="E607" s="13">
        <v>1421</v>
      </c>
      <c r="F607" s="12" t="s">
        <v>216</v>
      </c>
      <c r="G607" s="12" t="s">
        <v>59</v>
      </c>
      <c r="H607" s="15">
        <v>189926.34</v>
      </c>
      <c r="I607" s="12"/>
      <c r="J607" s="12"/>
      <c r="K607" s="12"/>
      <c r="L607" s="12"/>
      <c r="M607" s="15">
        <f t="shared" si="33"/>
        <v>189926.34</v>
      </c>
      <c r="N607" s="12"/>
    </row>
    <row r="608" spans="1:14" x14ac:dyDescent="0.2">
      <c r="A608" s="7"/>
      <c r="B608" s="13">
        <v>1500522</v>
      </c>
      <c r="C608" s="14" t="s">
        <v>214</v>
      </c>
      <c r="D608" s="14" t="s">
        <v>215</v>
      </c>
      <c r="E608" s="13">
        <v>1431</v>
      </c>
      <c r="F608" s="12" t="s">
        <v>216</v>
      </c>
      <c r="G608" s="12" t="s">
        <v>60</v>
      </c>
      <c r="H608" s="15">
        <v>216523.45</v>
      </c>
      <c r="I608" s="12"/>
      <c r="J608" s="12"/>
      <c r="K608" s="12"/>
      <c r="L608" s="12"/>
      <c r="M608" s="15">
        <f t="shared" si="33"/>
        <v>216523.45</v>
      </c>
      <c r="N608" s="12"/>
    </row>
    <row r="609" spans="1:14" x14ac:dyDescent="0.2">
      <c r="A609" s="7"/>
      <c r="B609" s="13">
        <v>1500522</v>
      </c>
      <c r="C609" s="14" t="s">
        <v>214</v>
      </c>
      <c r="D609" s="14" t="s">
        <v>215</v>
      </c>
      <c r="E609" s="13">
        <v>1542</v>
      </c>
      <c r="F609" s="12" t="s">
        <v>216</v>
      </c>
      <c r="G609" s="12" t="s">
        <v>63</v>
      </c>
      <c r="H609" s="15">
        <v>105151.39</v>
      </c>
      <c r="I609" s="12"/>
      <c r="J609" s="12"/>
      <c r="K609" s="29"/>
      <c r="L609" s="12"/>
      <c r="M609" s="15">
        <f t="shared" si="33"/>
        <v>105151.39</v>
      </c>
      <c r="N609" s="12"/>
    </row>
    <row r="610" spans="1:14" x14ac:dyDescent="0.2">
      <c r="A610" s="7"/>
      <c r="B610" s="13">
        <v>1500522</v>
      </c>
      <c r="C610" s="14" t="s">
        <v>214</v>
      </c>
      <c r="D610" s="14" t="s">
        <v>215</v>
      </c>
      <c r="E610" s="13">
        <v>1543</v>
      </c>
      <c r="F610" s="12" t="s">
        <v>216</v>
      </c>
      <c r="G610" s="12" t="s">
        <v>64</v>
      </c>
      <c r="H610" s="15">
        <v>0</v>
      </c>
      <c r="I610" s="12"/>
      <c r="J610" s="12"/>
      <c r="K610" s="29"/>
      <c r="L610" s="12"/>
      <c r="M610" s="15">
        <f t="shared" si="33"/>
        <v>0</v>
      </c>
      <c r="N610" s="12"/>
    </row>
    <row r="611" spans="1:14" x14ac:dyDescent="0.2">
      <c r="A611" s="7"/>
      <c r="B611" s="13">
        <v>1500522</v>
      </c>
      <c r="C611" s="14" t="s">
        <v>214</v>
      </c>
      <c r="D611" s="14" t="s">
        <v>215</v>
      </c>
      <c r="E611" s="13">
        <v>1544</v>
      </c>
      <c r="F611" s="12" t="s">
        <v>216</v>
      </c>
      <c r="G611" s="12" t="s">
        <v>65</v>
      </c>
      <c r="H611" s="15">
        <v>20085.810000000001</v>
      </c>
      <c r="I611" s="12"/>
      <c r="J611" s="12"/>
      <c r="K611" s="29"/>
      <c r="L611" s="30"/>
      <c r="M611" s="15">
        <f t="shared" si="33"/>
        <v>20085.810000000001</v>
      </c>
      <c r="N611" s="12"/>
    </row>
    <row r="612" spans="1:14" x14ac:dyDescent="0.2">
      <c r="A612" s="7"/>
      <c r="B612" s="13">
        <v>1500522</v>
      </c>
      <c r="C612" s="14" t="s">
        <v>214</v>
      </c>
      <c r="D612" s="14" t="s">
        <v>215</v>
      </c>
      <c r="E612" s="13">
        <v>1591</v>
      </c>
      <c r="F612" s="12" t="s">
        <v>216</v>
      </c>
      <c r="G612" s="12" t="s">
        <v>111</v>
      </c>
      <c r="H612" s="15">
        <v>52142.86</v>
      </c>
      <c r="I612" s="12"/>
      <c r="J612" s="12"/>
      <c r="K612" s="12"/>
      <c r="L612" s="12"/>
      <c r="M612" s="15">
        <f t="shared" si="33"/>
        <v>52142.86</v>
      </c>
      <c r="N612" s="12"/>
    </row>
    <row r="613" spans="1:14" ht="45" x14ac:dyDescent="0.2">
      <c r="A613" s="7">
        <v>43</v>
      </c>
      <c r="B613" s="13">
        <v>1500522</v>
      </c>
      <c r="C613" s="14" t="s">
        <v>214</v>
      </c>
      <c r="D613" s="14" t="s">
        <v>215</v>
      </c>
      <c r="E613" s="13">
        <v>3981</v>
      </c>
      <c r="F613" s="12" t="s">
        <v>216</v>
      </c>
      <c r="G613" s="12" t="s">
        <v>66</v>
      </c>
      <c r="H613" s="15">
        <v>88074.5</v>
      </c>
      <c r="I613" s="12"/>
      <c r="J613" s="12"/>
      <c r="K613" s="29">
        <v>15000</v>
      </c>
      <c r="L613" s="30"/>
      <c r="M613" s="15">
        <f t="shared" si="33"/>
        <v>103074.5</v>
      </c>
      <c r="N613" s="35" t="s">
        <v>1865</v>
      </c>
    </row>
    <row r="614" spans="1:14" ht="15" x14ac:dyDescent="0.25">
      <c r="A614" s="7"/>
      <c r="B614" s="23" t="s">
        <v>220</v>
      </c>
      <c r="C614" s="23"/>
      <c r="D614" s="23"/>
      <c r="E614" s="23"/>
      <c r="F614" s="24"/>
      <c r="G614" s="25" t="s">
        <v>18</v>
      </c>
      <c r="H614" s="27">
        <v>10698449.75</v>
      </c>
      <c r="I614" s="27">
        <f t="shared" ref="I614:L614" si="34">SUM(I570:I613)</f>
        <v>0</v>
      </c>
      <c r="J614" s="27">
        <f t="shared" si="34"/>
        <v>0</v>
      </c>
      <c r="K614" s="27">
        <f t="shared" si="34"/>
        <v>36500</v>
      </c>
      <c r="L614" s="27">
        <f t="shared" si="34"/>
        <v>0</v>
      </c>
      <c r="M614" s="27">
        <f>SUM(M570:M613)</f>
        <v>10734949.75</v>
      </c>
      <c r="N614" s="12"/>
    </row>
    <row r="615" spans="1:14" ht="15" x14ac:dyDescent="0.25">
      <c r="A615" s="7"/>
      <c r="B615" s="23" t="s">
        <v>221</v>
      </c>
      <c r="C615" s="21"/>
      <c r="D615" s="21"/>
      <c r="E615" s="32"/>
      <c r="F615" s="21"/>
      <c r="G615" s="33"/>
      <c r="H615" s="21"/>
      <c r="I615" s="21"/>
      <c r="J615" s="21"/>
      <c r="K615" s="21"/>
      <c r="L615" s="21"/>
      <c r="M615" s="21"/>
      <c r="N615" s="12"/>
    </row>
    <row r="616" spans="1:14" ht="15" x14ac:dyDescent="0.2">
      <c r="A616" s="7"/>
      <c r="B616" s="13">
        <v>1100122</v>
      </c>
      <c r="C616" s="14" t="s">
        <v>222</v>
      </c>
      <c r="D616" s="14" t="s">
        <v>223</v>
      </c>
      <c r="E616" s="13">
        <v>2111</v>
      </c>
      <c r="F616" s="12" t="s">
        <v>142</v>
      </c>
      <c r="G616" s="12" t="s">
        <v>37</v>
      </c>
      <c r="H616" s="15">
        <v>48735</v>
      </c>
      <c r="I616" s="12"/>
      <c r="J616" s="12"/>
      <c r="K616" s="29"/>
      <c r="L616" s="46"/>
      <c r="M616" s="15">
        <f t="shared" ref="M616:M652" si="35">H616+I616-J616+K616-L616</f>
        <v>48735</v>
      </c>
      <c r="N616" s="31"/>
    </row>
    <row r="617" spans="1:14" x14ac:dyDescent="0.2">
      <c r="A617" s="7"/>
      <c r="B617" s="13">
        <v>1100122</v>
      </c>
      <c r="C617" s="14" t="s">
        <v>222</v>
      </c>
      <c r="D617" s="14" t="s">
        <v>223</v>
      </c>
      <c r="E617" s="13">
        <v>2121</v>
      </c>
      <c r="F617" s="12" t="s">
        <v>142</v>
      </c>
      <c r="G617" s="12" t="s">
        <v>119</v>
      </c>
      <c r="H617" s="15">
        <v>13500</v>
      </c>
      <c r="I617" s="12"/>
      <c r="J617" s="12"/>
      <c r="K617" s="46"/>
      <c r="L617" s="46"/>
      <c r="M617" s="15">
        <f t="shared" si="35"/>
        <v>13500</v>
      </c>
      <c r="N617" s="12"/>
    </row>
    <row r="618" spans="1:14" x14ac:dyDescent="0.2">
      <c r="A618" s="7"/>
      <c r="B618" s="13">
        <v>1100122</v>
      </c>
      <c r="C618" s="14" t="s">
        <v>222</v>
      </c>
      <c r="D618" s="14" t="s">
        <v>223</v>
      </c>
      <c r="E618" s="13">
        <v>2141</v>
      </c>
      <c r="F618" s="12" t="s">
        <v>142</v>
      </c>
      <c r="G618" s="12" t="s">
        <v>39</v>
      </c>
      <c r="H618" s="15">
        <v>1660</v>
      </c>
      <c r="I618" s="12"/>
      <c r="J618" s="12"/>
      <c r="K618" s="46"/>
      <c r="L618" s="46"/>
      <c r="M618" s="15">
        <f t="shared" si="35"/>
        <v>1660</v>
      </c>
      <c r="N618" s="12"/>
    </row>
    <row r="619" spans="1:14" ht="90" x14ac:dyDescent="0.2">
      <c r="A619" s="7">
        <v>28</v>
      </c>
      <c r="B619" s="13">
        <v>1100122</v>
      </c>
      <c r="C619" s="14" t="s">
        <v>222</v>
      </c>
      <c r="D619" s="14" t="s">
        <v>223</v>
      </c>
      <c r="E619" s="13">
        <v>2161</v>
      </c>
      <c r="F619" s="12" t="s">
        <v>142</v>
      </c>
      <c r="G619" s="12" t="s">
        <v>40</v>
      </c>
      <c r="H619" s="15">
        <v>8590.5</v>
      </c>
      <c r="I619" s="12"/>
      <c r="J619" s="12"/>
      <c r="K619" s="29">
        <v>3000</v>
      </c>
      <c r="L619" s="46"/>
      <c r="M619" s="15">
        <f t="shared" si="35"/>
        <v>11590.5</v>
      </c>
      <c r="N619" s="35" t="s">
        <v>1819</v>
      </c>
    </row>
    <row r="620" spans="1:14" ht="90" x14ac:dyDescent="0.2">
      <c r="A620" s="7">
        <v>28</v>
      </c>
      <c r="B620" s="13">
        <v>1100122</v>
      </c>
      <c r="C620" s="14" t="s">
        <v>222</v>
      </c>
      <c r="D620" s="14" t="s">
        <v>223</v>
      </c>
      <c r="E620" s="13">
        <v>2212</v>
      </c>
      <c r="F620" s="12" t="s">
        <v>142</v>
      </c>
      <c r="G620" s="12" t="s">
        <v>41</v>
      </c>
      <c r="H620" s="15">
        <v>12937</v>
      </c>
      <c r="I620" s="12"/>
      <c r="J620" s="12"/>
      <c r="K620" s="29">
        <v>4000</v>
      </c>
      <c r="L620" s="46"/>
      <c r="M620" s="15">
        <f t="shared" si="35"/>
        <v>16937</v>
      </c>
      <c r="N620" s="35" t="s">
        <v>1819</v>
      </c>
    </row>
    <row r="621" spans="1:14" ht="90" x14ac:dyDescent="0.2">
      <c r="A621" s="7">
        <v>28</v>
      </c>
      <c r="B621" s="13">
        <v>1100122</v>
      </c>
      <c r="C621" s="14" t="s">
        <v>222</v>
      </c>
      <c r="D621" s="14" t="s">
        <v>223</v>
      </c>
      <c r="E621" s="13">
        <v>2431</v>
      </c>
      <c r="F621" s="12" t="s">
        <v>142</v>
      </c>
      <c r="G621" s="12" t="s">
        <v>76</v>
      </c>
      <c r="H621" s="15">
        <v>5280</v>
      </c>
      <c r="I621" s="12"/>
      <c r="J621" s="12"/>
      <c r="K621" s="29">
        <v>2500</v>
      </c>
      <c r="L621" s="46"/>
      <c r="M621" s="15">
        <f t="shared" si="35"/>
        <v>7780</v>
      </c>
      <c r="N621" s="35" t="s">
        <v>1819</v>
      </c>
    </row>
    <row r="622" spans="1:14" x14ac:dyDescent="0.2">
      <c r="A622" s="7"/>
      <c r="B622" s="13">
        <v>1100122</v>
      </c>
      <c r="C622" s="14" t="s">
        <v>222</v>
      </c>
      <c r="D622" s="14" t="s">
        <v>223</v>
      </c>
      <c r="E622" s="13">
        <v>2461</v>
      </c>
      <c r="F622" s="12" t="s">
        <v>142</v>
      </c>
      <c r="G622" s="12" t="s">
        <v>43</v>
      </c>
      <c r="H622" s="15">
        <v>10500</v>
      </c>
      <c r="I622" s="12"/>
      <c r="J622" s="12"/>
      <c r="K622" s="46"/>
      <c r="L622" s="46"/>
      <c r="M622" s="15">
        <f t="shared" si="35"/>
        <v>10500</v>
      </c>
      <c r="N622" s="12"/>
    </row>
    <row r="623" spans="1:14" x14ac:dyDescent="0.2">
      <c r="A623" s="7"/>
      <c r="B623" s="13">
        <v>1100122</v>
      </c>
      <c r="C623" s="14" t="s">
        <v>222</v>
      </c>
      <c r="D623" s="14" t="s">
        <v>223</v>
      </c>
      <c r="E623" s="13">
        <v>2491</v>
      </c>
      <c r="F623" s="12" t="s">
        <v>142</v>
      </c>
      <c r="G623" s="12" t="s">
        <v>80</v>
      </c>
      <c r="H623" s="15">
        <v>2174</v>
      </c>
      <c r="I623" s="12"/>
      <c r="J623" s="12"/>
      <c r="K623" s="46"/>
      <c r="L623" s="46"/>
      <c r="M623" s="15">
        <f t="shared" si="35"/>
        <v>2174</v>
      </c>
      <c r="N623" s="12"/>
    </row>
    <row r="624" spans="1:14" x14ac:dyDescent="0.2">
      <c r="A624" s="7"/>
      <c r="B624" s="13">
        <v>1100122</v>
      </c>
      <c r="C624" s="14" t="s">
        <v>222</v>
      </c>
      <c r="D624" s="14" t="s">
        <v>223</v>
      </c>
      <c r="E624" s="13">
        <v>2711</v>
      </c>
      <c r="F624" s="12" t="s">
        <v>142</v>
      </c>
      <c r="G624" s="12" t="s">
        <v>160</v>
      </c>
      <c r="H624" s="15">
        <v>106225</v>
      </c>
      <c r="I624" s="12"/>
      <c r="J624" s="12"/>
      <c r="K624" s="29"/>
      <c r="L624" s="46"/>
      <c r="M624" s="15">
        <f t="shared" si="35"/>
        <v>106225</v>
      </c>
      <c r="N624" s="47"/>
    </row>
    <row r="625" spans="1:14" x14ac:dyDescent="0.2">
      <c r="A625" s="7"/>
      <c r="B625" s="13">
        <v>1100122</v>
      </c>
      <c r="C625" s="14" t="s">
        <v>222</v>
      </c>
      <c r="D625" s="14" t="s">
        <v>223</v>
      </c>
      <c r="E625" s="13">
        <v>2721</v>
      </c>
      <c r="F625" s="12" t="s">
        <v>142</v>
      </c>
      <c r="G625" s="12" t="s">
        <v>161</v>
      </c>
      <c r="H625" s="15">
        <v>16900</v>
      </c>
      <c r="I625" s="12"/>
      <c r="J625" s="12"/>
      <c r="K625" s="46"/>
      <c r="L625" s="46"/>
      <c r="M625" s="15">
        <f t="shared" si="35"/>
        <v>16900</v>
      </c>
      <c r="N625" s="12"/>
    </row>
    <row r="626" spans="1:14" x14ac:dyDescent="0.2">
      <c r="A626" s="7"/>
      <c r="B626" s="13">
        <v>1100122</v>
      </c>
      <c r="C626" s="14" t="s">
        <v>222</v>
      </c>
      <c r="D626" s="14" t="s">
        <v>223</v>
      </c>
      <c r="E626" s="13">
        <v>2911</v>
      </c>
      <c r="F626" s="12" t="s">
        <v>142</v>
      </c>
      <c r="G626" s="12" t="s">
        <v>44</v>
      </c>
      <c r="H626" s="15">
        <v>3800</v>
      </c>
      <c r="I626" s="12"/>
      <c r="J626" s="12"/>
      <c r="K626" s="46"/>
      <c r="L626" s="46"/>
      <c r="M626" s="15">
        <f t="shared" si="35"/>
        <v>3800</v>
      </c>
      <c r="N626" s="12"/>
    </row>
    <row r="627" spans="1:14" x14ac:dyDescent="0.2">
      <c r="A627" s="7"/>
      <c r="B627" s="13">
        <v>1100122</v>
      </c>
      <c r="C627" s="14" t="s">
        <v>222</v>
      </c>
      <c r="D627" s="14" t="s">
        <v>223</v>
      </c>
      <c r="E627" s="13">
        <v>2961</v>
      </c>
      <c r="F627" s="12" t="s">
        <v>142</v>
      </c>
      <c r="G627" s="12" t="s">
        <v>123</v>
      </c>
      <c r="H627" s="15">
        <v>50000</v>
      </c>
      <c r="I627" s="12"/>
      <c r="J627" s="12"/>
      <c r="K627" s="46"/>
      <c r="L627" s="46"/>
      <c r="M627" s="15">
        <f t="shared" si="35"/>
        <v>50000</v>
      </c>
      <c r="N627" s="12"/>
    </row>
    <row r="628" spans="1:14" x14ac:dyDescent="0.2">
      <c r="A628" s="7"/>
      <c r="B628" s="13">
        <v>1100122</v>
      </c>
      <c r="C628" s="14" t="s">
        <v>222</v>
      </c>
      <c r="D628" s="14" t="s">
        <v>223</v>
      </c>
      <c r="E628" s="13">
        <v>3161</v>
      </c>
      <c r="F628" s="12" t="s">
        <v>142</v>
      </c>
      <c r="G628" s="12" t="s">
        <v>193</v>
      </c>
      <c r="H628" s="15">
        <v>35000</v>
      </c>
      <c r="I628" s="12"/>
      <c r="J628" s="12"/>
      <c r="K628" s="46"/>
      <c r="L628" s="46"/>
      <c r="M628" s="15">
        <f t="shared" si="35"/>
        <v>35000</v>
      </c>
      <c r="N628" s="12"/>
    </row>
    <row r="629" spans="1:14" ht="15" x14ac:dyDescent="0.2">
      <c r="A629" s="7"/>
      <c r="B629" s="13">
        <v>1100122</v>
      </c>
      <c r="C629" s="14" t="s">
        <v>222</v>
      </c>
      <c r="D629" s="14" t="s">
        <v>223</v>
      </c>
      <c r="E629" s="13">
        <v>3361</v>
      </c>
      <c r="F629" s="12" t="s">
        <v>142</v>
      </c>
      <c r="G629" s="12" t="s">
        <v>47</v>
      </c>
      <c r="H629" s="15">
        <v>0</v>
      </c>
      <c r="I629" s="12"/>
      <c r="J629" s="12"/>
      <c r="K629" s="46"/>
      <c r="L629" s="30"/>
      <c r="M629" s="15">
        <f t="shared" si="35"/>
        <v>0</v>
      </c>
      <c r="N629" s="31"/>
    </row>
    <row r="630" spans="1:14" x14ac:dyDescent="0.2">
      <c r="A630" s="7"/>
      <c r="B630" s="13">
        <v>1100122</v>
      </c>
      <c r="C630" s="14" t="s">
        <v>222</v>
      </c>
      <c r="D630" s="14" t="s">
        <v>223</v>
      </c>
      <c r="E630" s="13">
        <v>3511</v>
      </c>
      <c r="F630" s="12" t="s">
        <v>142</v>
      </c>
      <c r="G630" s="12" t="s">
        <v>91</v>
      </c>
      <c r="H630" s="15">
        <v>53820</v>
      </c>
      <c r="I630" s="12"/>
      <c r="J630" s="12"/>
      <c r="K630" s="46"/>
      <c r="L630" s="46"/>
      <c r="M630" s="15">
        <f t="shared" si="35"/>
        <v>53820</v>
      </c>
      <c r="N630" s="12"/>
    </row>
    <row r="631" spans="1:14" x14ac:dyDescent="0.2">
      <c r="A631" s="7"/>
      <c r="B631" s="13">
        <v>1100122</v>
      </c>
      <c r="C631" s="14" t="s">
        <v>222</v>
      </c>
      <c r="D631" s="14" t="s">
        <v>223</v>
      </c>
      <c r="E631" s="13">
        <v>3551</v>
      </c>
      <c r="F631" s="12" t="s">
        <v>142</v>
      </c>
      <c r="G631" s="12" t="s">
        <v>124</v>
      </c>
      <c r="H631" s="15">
        <v>200000</v>
      </c>
      <c r="I631" s="12"/>
      <c r="J631" s="12"/>
      <c r="K631" s="12"/>
      <c r="L631" s="12"/>
      <c r="M631" s="15">
        <f t="shared" si="35"/>
        <v>200000</v>
      </c>
      <c r="N631" s="12"/>
    </row>
    <row r="632" spans="1:14" x14ac:dyDescent="0.2">
      <c r="A632" s="7"/>
      <c r="B632" s="13">
        <v>1100122</v>
      </c>
      <c r="C632" s="14" t="s">
        <v>222</v>
      </c>
      <c r="D632" s="14" t="s">
        <v>223</v>
      </c>
      <c r="E632" s="13">
        <v>3571</v>
      </c>
      <c r="F632" s="12" t="s">
        <v>142</v>
      </c>
      <c r="G632" s="12" t="s">
        <v>92</v>
      </c>
      <c r="H632" s="15">
        <v>49680</v>
      </c>
      <c r="I632" s="12"/>
      <c r="J632" s="12"/>
      <c r="K632" s="12"/>
      <c r="L632" s="12"/>
      <c r="M632" s="15">
        <f t="shared" si="35"/>
        <v>49680</v>
      </c>
      <c r="N632" s="12"/>
    </row>
    <row r="633" spans="1:14" x14ac:dyDescent="0.2">
      <c r="A633" s="7"/>
      <c r="B633" s="13">
        <v>1100122</v>
      </c>
      <c r="C633" s="14" t="s">
        <v>222</v>
      </c>
      <c r="D633" s="14" t="s">
        <v>223</v>
      </c>
      <c r="E633" s="13">
        <v>3591</v>
      </c>
      <c r="F633" s="12" t="s">
        <v>142</v>
      </c>
      <c r="G633" s="12" t="s">
        <v>93</v>
      </c>
      <c r="H633" s="15">
        <v>3829.5</v>
      </c>
      <c r="I633" s="12"/>
      <c r="J633" s="12"/>
      <c r="K633" s="46"/>
      <c r="L633" s="46"/>
      <c r="M633" s="15">
        <f t="shared" si="35"/>
        <v>3829.5</v>
      </c>
      <c r="N633" s="12"/>
    </row>
    <row r="634" spans="1:14" ht="45" x14ac:dyDescent="0.2">
      <c r="A634" s="7">
        <v>4</v>
      </c>
      <c r="B634" s="13">
        <v>1100122</v>
      </c>
      <c r="C634" s="44" t="s">
        <v>222</v>
      </c>
      <c r="D634" s="44" t="s">
        <v>223</v>
      </c>
      <c r="E634" s="13">
        <v>3961</v>
      </c>
      <c r="F634" s="34" t="s">
        <v>142</v>
      </c>
      <c r="G634" s="12" t="s">
        <v>105</v>
      </c>
      <c r="H634" s="15">
        <v>0</v>
      </c>
      <c r="I634" s="12"/>
      <c r="J634" s="12"/>
      <c r="K634" s="29">
        <v>30000</v>
      </c>
      <c r="L634" s="46"/>
      <c r="M634" s="15">
        <f t="shared" si="35"/>
        <v>30000</v>
      </c>
      <c r="N634" s="206" t="s">
        <v>1790</v>
      </c>
    </row>
    <row r="635" spans="1:14" x14ac:dyDescent="0.2">
      <c r="A635" s="7"/>
      <c r="B635" s="13">
        <v>1100122</v>
      </c>
      <c r="C635" s="14" t="s">
        <v>222</v>
      </c>
      <c r="D635" s="14" t="s">
        <v>223</v>
      </c>
      <c r="E635" s="13">
        <v>5151</v>
      </c>
      <c r="F635" s="12" t="s">
        <v>142</v>
      </c>
      <c r="G635" s="12" t="s">
        <v>128</v>
      </c>
      <c r="H635" s="15">
        <v>20000</v>
      </c>
      <c r="I635" s="12"/>
      <c r="J635" s="12"/>
      <c r="K635" s="46"/>
      <c r="L635" s="46"/>
      <c r="M635" s="15">
        <f t="shared" si="35"/>
        <v>20000</v>
      </c>
      <c r="N635" s="12"/>
    </row>
    <row r="636" spans="1:14" ht="75" x14ac:dyDescent="0.2">
      <c r="A636" s="7">
        <v>32</v>
      </c>
      <c r="B636" s="13">
        <v>1100122</v>
      </c>
      <c r="C636" s="44" t="s">
        <v>222</v>
      </c>
      <c r="D636" s="44" t="s">
        <v>223</v>
      </c>
      <c r="E636" s="13">
        <v>5231</v>
      </c>
      <c r="F636" s="34" t="s">
        <v>142</v>
      </c>
      <c r="G636" s="12" t="s">
        <v>200</v>
      </c>
      <c r="H636" s="15">
        <v>0</v>
      </c>
      <c r="I636" s="12"/>
      <c r="J636" s="12"/>
      <c r="K636" s="46">
        <v>60000</v>
      </c>
      <c r="L636" s="46"/>
      <c r="M636" s="15">
        <f t="shared" si="35"/>
        <v>60000</v>
      </c>
      <c r="N636" s="35" t="s">
        <v>1824</v>
      </c>
    </row>
    <row r="637" spans="1:14" ht="195" x14ac:dyDescent="0.2">
      <c r="A637" s="7" t="s">
        <v>1823</v>
      </c>
      <c r="B637" s="13">
        <v>1100122</v>
      </c>
      <c r="C637" s="14" t="s">
        <v>222</v>
      </c>
      <c r="D637" s="14" t="s">
        <v>223</v>
      </c>
      <c r="E637" s="13">
        <v>5411</v>
      </c>
      <c r="F637" s="12" t="s">
        <v>142</v>
      </c>
      <c r="G637" s="12" t="s">
        <v>108</v>
      </c>
      <c r="H637" s="15">
        <v>1552500</v>
      </c>
      <c r="I637" s="12"/>
      <c r="J637" s="12"/>
      <c r="K637" s="46"/>
      <c r="L637" s="30">
        <f>30000+9500+60000</f>
        <v>99500</v>
      </c>
      <c r="M637" s="15">
        <f t="shared" si="35"/>
        <v>1453000</v>
      </c>
      <c r="N637" s="35" t="s">
        <v>1825</v>
      </c>
    </row>
    <row r="638" spans="1:14" x14ac:dyDescent="0.2">
      <c r="A638" s="7"/>
      <c r="B638" s="13">
        <v>1500522</v>
      </c>
      <c r="C638" s="14" t="s">
        <v>222</v>
      </c>
      <c r="D638" s="14" t="s">
        <v>223</v>
      </c>
      <c r="E638" s="13">
        <v>1131</v>
      </c>
      <c r="F638" s="12" t="s">
        <v>142</v>
      </c>
      <c r="G638" s="14" t="s">
        <v>55</v>
      </c>
      <c r="H638" s="15">
        <v>3524490.04</v>
      </c>
      <c r="I638" s="12"/>
      <c r="J638" s="12"/>
      <c r="K638" s="29"/>
      <c r="L638" s="30"/>
      <c r="M638" s="15">
        <f t="shared" si="35"/>
        <v>3524490.04</v>
      </c>
      <c r="N638" s="12"/>
    </row>
    <row r="639" spans="1:14" ht="45" x14ac:dyDescent="0.2">
      <c r="A639" s="7" t="s">
        <v>1881</v>
      </c>
      <c r="B639" s="13">
        <v>1500522</v>
      </c>
      <c r="C639" s="14" t="s">
        <v>222</v>
      </c>
      <c r="D639" s="14" t="s">
        <v>223</v>
      </c>
      <c r="E639" s="13">
        <v>1321</v>
      </c>
      <c r="F639" s="12" t="s">
        <v>142</v>
      </c>
      <c r="G639" s="12" t="s">
        <v>56</v>
      </c>
      <c r="H639" s="15">
        <v>89808.41</v>
      </c>
      <c r="I639" s="12"/>
      <c r="J639" s="12"/>
      <c r="K639" s="29">
        <v>4200</v>
      </c>
      <c r="L639" s="30"/>
      <c r="M639" s="15">
        <f t="shared" si="35"/>
        <v>94008.41</v>
      </c>
      <c r="N639" s="35" t="s">
        <v>1886</v>
      </c>
    </row>
    <row r="640" spans="1:14" x14ac:dyDescent="0.2">
      <c r="A640" s="7"/>
      <c r="B640" s="13">
        <v>1500522</v>
      </c>
      <c r="C640" s="14" t="s">
        <v>222</v>
      </c>
      <c r="D640" s="14" t="s">
        <v>223</v>
      </c>
      <c r="E640" s="13">
        <v>1322</v>
      </c>
      <c r="F640" s="12" t="s">
        <v>142</v>
      </c>
      <c r="G640" s="12" t="s">
        <v>166</v>
      </c>
      <c r="H640" s="15">
        <v>75000</v>
      </c>
      <c r="I640" s="12"/>
      <c r="J640" s="12"/>
      <c r="K640" s="12"/>
      <c r="L640" s="12"/>
      <c r="M640" s="15">
        <f t="shared" si="35"/>
        <v>75000</v>
      </c>
      <c r="N640" s="12"/>
    </row>
    <row r="641" spans="1:14" x14ac:dyDescent="0.2">
      <c r="A641" s="7"/>
      <c r="B641" s="13">
        <v>1500522</v>
      </c>
      <c r="C641" s="14" t="s">
        <v>222</v>
      </c>
      <c r="D641" s="14" t="s">
        <v>223</v>
      </c>
      <c r="E641" s="13">
        <v>1323</v>
      </c>
      <c r="F641" s="12" t="s">
        <v>142</v>
      </c>
      <c r="G641" s="12" t="s">
        <v>57</v>
      </c>
      <c r="H641" s="15">
        <v>391562.29</v>
      </c>
      <c r="I641" s="12"/>
      <c r="J641" s="12"/>
      <c r="K641" s="29"/>
      <c r="L641" s="30"/>
      <c r="M641" s="15">
        <f t="shared" si="35"/>
        <v>391562.29</v>
      </c>
      <c r="N641" s="12"/>
    </row>
    <row r="642" spans="1:14" x14ac:dyDescent="0.2">
      <c r="A642" s="7"/>
      <c r="B642" s="13">
        <v>1500522</v>
      </c>
      <c r="C642" s="14" t="s">
        <v>222</v>
      </c>
      <c r="D642" s="14" t="s">
        <v>223</v>
      </c>
      <c r="E642" s="13">
        <v>1331</v>
      </c>
      <c r="F642" s="12" t="s">
        <v>142</v>
      </c>
      <c r="G642" s="12" t="s">
        <v>167</v>
      </c>
      <c r="H642" s="15">
        <v>35000</v>
      </c>
      <c r="I642" s="12"/>
      <c r="J642" s="12"/>
      <c r="K642" s="12"/>
      <c r="L642" s="12"/>
      <c r="M642" s="15">
        <f t="shared" si="35"/>
        <v>35000</v>
      </c>
      <c r="N642" s="12"/>
    </row>
    <row r="643" spans="1:14" ht="15" x14ac:dyDescent="0.2">
      <c r="A643" s="7"/>
      <c r="B643" s="13">
        <v>1500522</v>
      </c>
      <c r="C643" s="14" t="s">
        <v>222</v>
      </c>
      <c r="D643" s="14" t="s">
        <v>223</v>
      </c>
      <c r="E643" s="13">
        <v>1332</v>
      </c>
      <c r="F643" s="12" t="s">
        <v>142</v>
      </c>
      <c r="G643" s="12" t="s">
        <v>168</v>
      </c>
      <c r="H643" s="15">
        <v>156500</v>
      </c>
      <c r="I643" s="12"/>
      <c r="J643" s="12"/>
      <c r="K643" s="12"/>
      <c r="L643" s="30"/>
      <c r="M643" s="15">
        <f t="shared" si="35"/>
        <v>156500</v>
      </c>
      <c r="N643" s="35"/>
    </row>
    <row r="644" spans="1:14" x14ac:dyDescent="0.2">
      <c r="A644" s="7"/>
      <c r="B644" s="13">
        <v>1500522</v>
      </c>
      <c r="C644" s="14" t="s">
        <v>222</v>
      </c>
      <c r="D644" s="14" t="s">
        <v>223</v>
      </c>
      <c r="E644" s="13">
        <v>1342</v>
      </c>
      <c r="F644" s="12" t="s">
        <v>142</v>
      </c>
      <c r="G644" s="12" t="s">
        <v>169</v>
      </c>
      <c r="H644" s="15">
        <v>312907.2</v>
      </c>
      <c r="I644" s="12"/>
      <c r="J644" s="12"/>
      <c r="K644" s="12"/>
      <c r="L644" s="12"/>
      <c r="M644" s="15">
        <f t="shared" si="35"/>
        <v>312907.2</v>
      </c>
      <c r="N644" s="12"/>
    </row>
    <row r="645" spans="1:14" x14ac:dyDescent="0.2">
      <c r="A645" s="7"/>
      <c r="B645" s="13">
        <v>1500522</v>
      </c>
      <c r="C645" s="14" t="s">
        <v>222</v>
      </c>
      <c r="D645" s="14" t="s">
        <v>223</v>
      </c>
      <c r="E645" s="13">
        <v>1413</v>
      </c>
      <c r="F645" s="12" t="s">
        <v>142</v>
      </c>
      <c r="G645" s="12" t="s">
        <v>58</v>
      </c>
      <c r="H645" s="15">
        <v>793336.45</v>
      </c>
      <c r="I645" s="12"/>
      <c r="J645" s="12"/>
      <c r="K645" s="12"/>
      <c r="L645" s="12"/>
      <c r="M645" s="15">
        <f t="shared" si="35"/>
        <v>793336.45</v>
      </c>
      <c r="N645" s="12"/>
    </row>
    <row r="646" spans="1:14" x14ac:dyDescent="0.2">
      <c r="A646" s="7"/>
      <c r="B646" s="13">
        <v>1500522</v>
      </c>
      <c r="C646" s="14" t="s">
        <v>222</v>
      </c>
      <c r="D646" s="14" t="s">
        <v>223</v>
      </c>
      <c r="E646" s="13">
        <v>1421</v>
      </c>
      <c r="F646" s="12" t="s">
        <v>142</v>
      </c>
      <c r="G646" s="12" t="s">
        <v>59</v>
      </c>
      <c r="H646" s="15">
        <v>238199.65</v>
      </c>
      <c r="I646" s="12"/>
      <c r="J646" s="12"/>
      <c r="K646" s="12"/>
      <c r="L646" s="12"/>
      <c r="M646" s="15">
        <f t="shared" si="35"/>
        <v>238199.65</v>
      </c>
      <c r="N646" s="12"/>
    </row>
    <row r="647" spans="1:14" x14ac:dyDescent="0.2">
      <c r="A647" s="7"/>
      <c r="B647" s="13">
        <v>1500522</v>
      </c>
      <c r="C647" s="14" t="s">
        <v>222</v>
      </c>
      <c r="D647" s="14" t="s">
        <v>223</v>
      </c>
      <c r="E647" s="13">
        <v>1431</v>
      </c>
      <c r="F647" s="12" t="s">
        <v>142</v>
      </c>
      <c r="G647" s="12" t="s">
        <v>60</v>
      </c>
      <c r="H647" s="15">
        <v>238326.3</v>
      </c>
      <c r="I647" s="12"/>
      <c r="J647" s="12"/>
      <c r="K647" s="12"/>
      <c r="L647" s="12"/>
      <c r="M647" s="15">
        <f t="shared" si="35"/>
        <v>238326.3</v>
      </c>
      <c r="N647" s="12"/>
    </row>
    <row r="648" spans="1:14" x14ac:dyDescent="0.2">
      <c r="A648" s="7"/>
      <c r="B648" s="13">
        <v>1500522</v>
      </c>
      <c r="C648" s="14" t="s">
        <v>222</v>
      </c>
      <c r="D648" s="14" t="s">
        <v>223</v>
      </c>
      <c r="E648" s="13">
        <v>1542</v>
      </c>
      <c r="F648" s="12" t="s">
        <v>142</v>
      </c>
      <c r="G648" s="12" t="s">
        <v>63</v>
      </c>
      <c r="H648" s="15">
        <v>190043.83</v>
      </c>
      <c r="I648" s="12"/>
      <c r="J648" s="12"/>
      <c r="K648" s="29"/>
      <c r="L648" s="12"/>
      <c r="M648" s="15">
        <f t="shared" si="35"/>
        <v>190043.83</v>
      </c>
      <c r="N648" s="12"/>
    </row>
    <row r="649" spans="1:14" x14ac:dyDescent="0.2">
      <c r="A649" s="7"/>
      <c r="B649" s="13">
        <v>1500522</v>
      </c>
      <c r="C649" s="14" t="s">
        <v>222</v>
      </c>
      <c r="D649" s="14" t="s">
        <v>223</v>
      </c>
      <c r="E649" s="13">
        <v>1543</v>
      </c>
      <c r="F649" s="12" t="s">
        <v>142</v>
      </c>
      <c r="G649" s="12" t="s">
        <v>64</v>
      </c>
      <c r="H649" s="15">
        <v>223026.4</v>
      </c>
      <c r="I649" s="12"/>
      <c r="J649" s="12"/>
      <c r="K649" s="29"/>
      <c r="L649" s="12"/>
      <c r="M649" s="15">
        <f t="shared" si="35"/>
        <v>223026.4</v>
      </c>
      <c r="N649" s="12"/>
    </row>
    <row r="650" spans="1:14" x14ac:dyDescent="0.2">
      <c r="A650" s="7"/>
      <c r="B650" s="13">
        <v>1500522</v>
      </c>
      <c r="C650" s="14" t="s">
        <v>222</v>
      </c>
      <c r="D650" s="14" t="s">
        <v>223</v>
      </c>
      <c r="E650" s="13">
        <v>1544</v>
      </c>
      <c r="F650" s="12" t="s">
        <v>142</v>
      </c>
      <c r="G650" s="12" t="s">
        <v>65</v>
      </c>
      <c r="H650" s="15">
        <v>37462.69</v>
      </c>
      <c r="I650" s="12"/>
      <c r="J650" s="12"/>
      <c r="K650" s="29"/>
      <c r="L650" s="30"/>
      <c r="M650" s="15">
        <f t="shared" si="35"/>
        <v>37462.69</v>
      </c>
      <c r="N650" s="12"/>
    </row>
    <row r="651" spans="1:14" x14ac:dyDescent="0.2">
      <c r="A651" s="7"/>
      <c r="B651" s="13">
        <v>1500522</v>
      </c>
      <c r="C651" s="14" t="s">
        <v>222</v>
      </c>
      <c r="D651" s="14" t="s">
        <v>223</v>
      </c>
      <c r="E651" s="13">
        <v>1591</v>
      </c>
      <c r="F651" s="12" t="s">
        <v>142</v>
      </c>
      <c r="G651" s="12" t="s">
        <v>111</v>
      </c>
      <c r="H651" s="15">
        <v>13537.34</v>
      </c>
      <c r="I651" s="12"/>
      <c r="J651" s="12"/>
      <c r="K651" s="12"/>
      <c r="L651" s="12"/>
      <c r="M651" s="15">
        <f t="shared" si="35"/>
        <v>13537.34</v>
      </c>
      <c r="N651" s="12"/>
    </row>
    <row r="652" spans="1:14" ht="45" x14ac:dyDescent="0.2">
      <c r="A652" s="7">
        <v>43</v>
      </c>
      <c r="B652" s="13">
        <v>1500522</v>
      </c>
      <c r="C652" s="14" t="s">
        <v>222</v>
      </c>
      <c r="D652" s="14" t="s">
        <v>223</v>
      </c>
      <c r="E652" s="13">
        <v>3981</v>
      </c>
      <c r="F652" s="12" t="s">
        <v>142</v>
      </c>
      <c r="G652" s="12" t="s">
        <v>66</v>
      </c>
      <c r="H652" s="15">
        <v>115314.43</v>
      </c>
      <c r="I652" s="12"/>
      <c r="J652" s="12"/>
      <c r="K652" s="29">
        <v>3000</v>
      </c>
      <c r="L652" s="30"/>
      <c r="M652" s="15">
        <f t="shared" si="35"/>
        <v>118314.43</v>
      </c>
      <c r="N652" s="35" t="s">
        <v>1865</v>
      </c>
    </row>
    <row r="653" spans="1:14" ht="15" x14ac:dyDescent="0.25">
      <c r="A653" s="7"/>
      <c r="B653" s="23" t="s">
        <v>224</v>
      </c>
      <c r="C653" s="23"/>
      <c r="D653" s="23"/>
      <c r="E653" s="23"/>
      <c r="F653" s="24"/>
      <c r="G653" s="25" t="s">
        <v>18</v>
      </c>
      <c r="H653" s="27">
        <v>8629646.0299999993</v>
      </c>
      <c r="I653" s="27">
        <f t="shared" ref="I653:L653" si="36">SUM(I616:I652)</f>
        <v>0</v>
      </c>
      <c r="J653" s="27">
        <f t="shared" si="36"/>
        <v>0</v>
      </c>
      <c r="K653" s="27">
        <f t="shared" si="36"/>
        <v>106700</v>
      </c>
      <c r="L653" s="27">
        <f t="shared" si="36"/>
        <v>99500</v>
      </c>
      <c r="M653" s="27">
        <f>SUM(M616:M652)</f>
        <v>8636846.0299999993</v>
      </c>
      <c r="N653" s="12"/>
    </row>
    <row r="654" spans="1:14" ht="15" x14ac:dyDescent="0.25">
      <c r="A654" s="7"/>
      <c r="B654" s="23" t="s">
        <v>225</v>
      </c>
      <c r="C654" s="21"/>
      <c r="D654" s="21"/>
      <c r="E654" s="32"/>
      <c r="F654" s="21"/>
      <c r="G654" s="33"/>
      <c r="H654" s="21"/>
      <c r="I654" s="21"/>
      <c r="J654" s="21"/>
      <c r="K654" s="21"/>
      <c r="L654" s="21"/>
      <c r="M654" s="21"/>
      <c r="N654" s="12"/>
    </row>
    <row r="655" spans="1:14" x14ac:dyDescent="0.2">
      <c r="A655" s="7"/>
      <c r="B655" s="13">
        <v>1100122</v>
      </c>
      <c r="C655" s="14" t="s">
        <v>226</v>
      </c>
      <c r="D655" s="14" t="s">
        <v>227</v>
      </c>
      <c r="E655" s="13">
        <v>1131</v>
      </c>
      <c r="F655" s="12" t="s">
        <v>142</v>
      </c>
      <c r="G655" s="12" t="s">
        <v>55</v>
      </c>
      <c r="H655" s="15">
        <v>17928723.350000001</v>
      </c>
      <c r="I655" s="12"/>
      <c r="J655" s="12"/>
      <c r="K655" s="29"/>
      <c r="L655" s="30"/>
      <c r="M655" s="15">
        <f t="shared" ref="M655:M687" si="37">H655+I655-J655+K655-L655</f>
        <v>17928723.350000001</v>
      </c>
      <c r="N655" s="12"/>
    </row>
    <row r="656" spans="1:14" x14ac:dyDescent="0.2">
      <c r="A656" s="7"/>
      <c r="B656" s="13">
        <v>1100122</v>
      </c>
      <c r="C656" s="14" t="s">
        <v>226</v>
      </c>
      <c r="D656" s="14" t="s">
        <v>227</v>
      </c>
      <c r="E656" s="13">
        <v>1321</v>
      </c>
      <c r="F656" s="12" t="s">
        <v>142</v>
      </c>
      <c r="G656" s="12" t="s">
        <v>56</v>
      </c>
      <c r="H656" s="15">
        <v>491330.15</v>
      </c>
      <c r="I656" s="12"/>
      <c r="J656" s="12"/>
      <c r="K656" s="29"/>
      <c r="L656" s="30"/>
      <c r="M656" s="15">
        <f t="shared" si="37"/>
        <v>491330.15</v>
      </c>
      <c r="N656" s="12"/>
    </row>
    <row r="657" spans="1:14" x14ac:dyDescent="0.2">
      <c r="A657" s="7"/>
      <c r="B657" s="13">
        <v>1100122</v>
      </c>
      <c r="C657" s="14" t="s">
        <v>226</v>
      </c>
      <c r="D657" s="14" t="s">
        <v>227</v>
      </c>
      <c r="E657" s="13">
        <v>1322</v>
      </c>
      <c r="F657" s="12" t="s">
        <v>142</v>
      </c>
      <c r="G657" s="12" t="s">
        <v>166</v>
      </c>
      <c r="H657" s="15">
        <v>45000</v>
      </c>
      <c r="I657" s="12"/>
      <c r="J657" s="12"/>
      <c r="K657" s="29"/>
      <c r="L657" s="30"/>
      <c r="M657" s="15">
        <f t="shared" si="37"/>
        <v>45000</v>
      </c>
      <c r="N657" s="12"/>
    </row>
    <row r="658" spans="1:14" x14ac:dyDescent="0.2">
      <c r="A658" s="7"/>
      <c r="B658" s="13">
        <v>1100122</v>
      </c>
      <c r="C658" s="14" t="s">
        <v>226</v>
      </c>
      <c r="D658" s="14" t="s">
        <v>227</v>
      </c>
      <c r="E658" s="13">
        <v>1323</v>
      </c>
      <c r="F658" s="12" t="s">
        <v>142</v>
      </c>
      <c r="G658" s="12" t="s">
        <v>57</v>
      </c>
      <c r="H658" s="15">
        <v>1964886.25</v>
      </c>
      <c r="I658" s="12"/>
      <c r="J658" s="12"/>
      <c r="K658" s="29"/>
      <c r="L658" s="30"/>
      <c r="M658" s="15">
        <f t="shared" si="37"/>
        <v>1964886.25</v>
      </c>
      <c r="N658" s="12"/>
    </row>
    <row r="659" spans="1:14" ht="105" x14ac:dyDescent="0.2">
      <c r="A659" s="7">
        <v>11</v>
      </c>
      <c r="B659" s="13">
        <v>1100122</v>
      </c>
      <c r="C659" s="14" t="s">
        <v>226</v>
      </c>
      <c r="D659" s="14" t="s">
        <v>227</v>
      </c>
      <c r="E659" s="13">
        <v>1331</v>
      </c>
      <c r="F659" s="12" t="s">
        <v>142</v>
      </c>
      <c r="G659" s="12" t="s">
        <v>167</v>
      </c>
      <c r="H659" s="15">
        <v>45000</v>
      </c>
      <c r="I659" s="12"/>
      <c r="J659" s="12"/>
      <c r="K659" s="29"/>
      <c r="L659" s="30">
        <v>20000</v>
      </c>
      <c r="M659" s="15">
        <f t="shared" si="37"/>
        <v>25000</v>
      </c>
      <c r="N659" s="35" t="s">
        <v>1799</v>
      </c>
    </row>
    <row r="660" spans="1:14" x14ac:dyDescent="0.2">
      <c r="A660" s="7"/>
      <c r="B660" s="13">
        <v>1100122</v>
      </c>
      <c r="C660" s="14" t="s">
        <v>226</v>
      </c>
      <c r="D660" s="14" t="s">
        <v>227</v>
      </c>
      <c r="E660" s="13">
        <v>1332</v>
      </c>
      <c r="F660" s="12" t="s">
        <v>142</v>
      </c>
      <c r="G660" s="12" t="s">
        <v>168</v>
      </c>
      <c r="H660" s="15">
        <v>120000</v>
      </c>
      <c r="I660" s="12"/>
      <c r="J660" s="12"/>
      <c r="K660" s="29"/>
      <c r="L660" s="30"/>
      <c r="M660" s="15">
        <f t="shared" si="37"/>
        <v>120000</v>
      </c>
      <c r="N660" s="12"/>
    </row>
    <row r="661" spans="1:14" x14ac:dyDescent="0.2">
      <c r="A661" s="7"/>
      <c r="B661" s="13">
        <v>1100122</v>
      </c>
      <c r="C661" s="14" t="s">
        <v>226</v>
      </c>
      <c r="D661" s="14" t="s">
        <v>227</v>
      </c>
      <c r="E661" s="13">
        <v>1342</v>
      </c>
      <c r="F661" s="12" t="s">
        <v>142</v>
      </c>
      <c r="G661" s="12" t="s">
        <v>169</v>
      </c>
      <c r="H661" s="15">
        <v>1303780</v>
      </c>
      <c r="I661" s="12"/>
      <c r="J661" s="12"/>
      <c r="K661" s="29"/>
      <c r="L661" s="30"/>
      <c r="M661" s="15">
        <f t="shared" si="37"/>
        <v>1303780</v>
      </c>
      <c r="N661" s="12"/>
    </row>
    <row r="662" spans="1:14" ht="105" x14ac:dyDescent="0.2">
      <c r="A662" s="7">
        <v>11</v>
      </c>
      <c r="B662" s="13">
        <v>1100122</v>
      </c>
      <c r="C662" s="14" t="s">
        <v>226</v>
      </c>
      <c r="D662" s="14" t="s">
        <v>227</v>
      </c>
      <c r="E662" s="13">
        <v>1413</v>
      </c>
      <c r="F662" s="12" t="s">
        <v>142</v>
      </c>
      <c r="G662" s="12" t="s">
        <v>58</v>
      </c>
      <c r="H662" s="15">
        <v>3964122.65</v>
      </c>
      <c r="I662" s="12"/>
      <c r="J662" s="12"/>
      <c r="K662" s="29"/>
      <c r="L662" s="30">
        <v>20000</v>
      </c>
      <c r="M662" s="15">
        <f t="shared" si="37"/>
        <v>3944122.65</v>
      </c>
      <c r="N662" s="35" t="s">
        <v>1799</v>
      </c>
    </row>
    <row r="663" spans="1:14" ht="105" x14ac:dyDescent="0.2">
      <c r="A663" s="7">
        <v>11</v>
      </c>
      <c r="B663" s="13">
        <v>1100122</v>
      </c>
      <c r="C663" s="14" t="s">
        <v>226</v>
      </c>
      <c r="D663" s="14" t="s">
        <v>227</v>
      </c>
      <c r="E663" s="13">
        <v>1421</v>
      </c>
      <c r="F663" s="12" t="s">
        <v>142</v>
      </c>
      <c r="G663" s="12" t="s">
        <v>59</v>
      </c>
      <c r="H663" s="15">
        <v>1112859.45</v>
      </c>
      <c r="I663" s="12"/>
      <c r="J663" s="12"/>
      <c r="K663" s="29"/>
      <c r="L663" s="30">
        <v>20000</v>
      </c>
      <c r="M663" s="15">
        <f t="shared" si="37"/>
        <v>1092859.45</v>
      </c>
      <c r="N663" s="35" t="s">
        <v>1799</v>
      </c>
    </row>
    <row r="664" spans="1:14" ht="105" x14ac:dyDescent="0.2">
      <c r="A664" s="7">
        <v>11</v>
      </c>
      <c r="B664" s="13">
        <v>1100122</v>
      </c>
      <c r="C664" s="14" t="s">
        <v>226</v>
      </c>
      <c r="D664" s="14" t="s">
        <v>227</v>
      </c>
      <c r="E664" s="13">
        <v>1431</v>
      </c>
      <c r="F664" s="12" t="s">
        <v>142</v>
      </c>
      <c r="G664" s="12" t="s">
        <v>60</v>
      </c>
      <c r="H664" s="15">
        <v>1208369</v>
      </c>
      <c r="I664" s="12"/>
      <c r="J664" s="12"/>
      <c r="K664" s="29"/>
      <c r="L664" s="30">
        <v>20000</v>
      </c>
      <c r="M664" s="15">
        <f t="shared" si="37"/>
        <v>1188369</v>
      </c>
      <c r="N664" s="35" t="s">
        <v>1799</v>
      </c>
    </row>
    <row r="665" spans="1:14" x14ac:dyDescent="0.2">
      <c r="A665" s="7"/>
      <c r="B665" s="13">
        <v>1100122</v>
      </c>
      <c r="C665" s="14" t="s">
        <v>226</v>
      </c>
      <c r="D665" s="14" t="s">
        <v>227</v>
      </c>
      <c r="E665" s="13">
        <v>1542</v>
      </c>
      <c r="F665" s="12" t="s">
        <v>142</v>
      </c>
      <c r="G665" s="12" t="s">
        <v>63</v>
      </c>
      <c r="H665" s="15">
        <v>1016785.71</v>
      </c>
      <c r="I665" s="12"/>
      <c r="J665" s="12"/>
      <c r="K665" s="29"/>
      <c r="L665" s="30"/>
      <c r="M665" s="15">
        <f t="shared" si="37"/>
        <v>1016785.71</v>
      </c>
      <c r="N665" s="12"/>
    </row>
    <row r="666" spans="1:14" x14ac:dyDescent="0.2">
      <c r="A666" s="7"/>
      <c r="B666" s="13">
        <v>1100122</v>
      </c>
      <c r="C666" s="14" t="s">
        <v>226</v>
      </c>
      <c r="D666" s="14" t="s">
        <v>227</v>
      </c>
      <c r="E666" s="13">
        <v>1543</v>
      </c>
      <c r="F666" s="12" t="s">
        <v>142</v>
      </c>
      <c r="G666" s="12" t="s">
        <v>64</v>
      </c>
      <c r="H666" s="15">
        <v>631971.43000000005</v>
      </c>
      <c r="I666" s="12"/>
      <c r="J666" s="12"/>
      <c r="K666" s="29"/>
      <c r="L666" s="30"/>
      <c r="M666" s="15">
        <f t="shared" si="37"/>
        <v>631971.43000000005</v>
      </c>
      <c r="N666" s="12"/>
    </row>
    <row r="667" spans="1:14" x14ac:dyDescent="0.2">
      <c r="A667" s="7"/>
      <c r="B667" s="13">
        <v>1100122</v>
      </c>
      <c r="C667" s="14" t="s">
        <v>226</v>
      </c>
      <c r="D667" s="14" t="s">
        <v>227</v>
      </c>
      <c r="E667" s="13">
        <v>1544</v>
      </c>
      <c r="F667" s="12" t="s">
        <v>142</v>
      </c>
      <c r="G667" s="12" t="s">
        <v>65</v>
      </c>
      <c r="H667" s="15">
        <v>187500</v>
      </c>
      <c r="I667" s="12"/>
      <c r="J667" s="12"/>
      <c r="K667" s="29"/>
      <c r="L667" s="30"/>
      <c r="M667" s="15">
        <f t="shared" si="37"/>
        <v>187500</v>
      </c>
      <c r="N667" s="12"/>
    </row>
    <row r="668" spans="1:14" ht="105" x14ac:dyDescent="0.2">
      <c r="A668" s="7">
        <v>11</v>
      </c>
      <c r="B668" s="13">
        <v>1100122</v>
      </c>
      <c r="C668" s="14" t="s">
        <v>226</v>
      </c>
      <c r="D668" s="14" t="s">
        <v>227</v>
      </c>
      <c r="E668" s="13">
        <v>1548</v>
      </c>
      <c r="F668" s="12" t="s">
        <v>142</v>
      </c>
      <c r="G668" s="12" t="s">
        <v>181</v>
      </c>
      <c r="H668" s="15">
        <v>90000</v>
      </c>
      <c r="I668" s="12"/>
      <c r="J668" s="12"/>
      <c r="K668" s="29">
        <v>80000</v>
      </c>
      <c r="L668" s="30"/>
      <c r="M668" s="15">
        <f t="shared" si="37"/>
        <v>170000</v>
      </c>
      <c r="N668" s="35" t="s">
        <v>1799</v>
      </c>
    </row>
    <row r="669" spans="1:14" x14ac:dyDescent="0.2">
      <c r="A669" s="7"/>
      <c r="B669" s="13">
        <v>1100122</v>
      </c>
      <c r="C669" s="14" t="s">
        <v>226</v>
      </c>
      <c r="D669" s="14" t="s">
        <v>227</v>
      </c>
      <c r="E669" s="13">
        <v>1591</v>
      </c>
      <c r="F669" s="12" t="s">
        <v>142</v>
      </c>
      <c r="G669" s="12" t="s">
        <v>111</v>
      </c>
      <c r="H669" s="15">
        <v>39107.14</v>
      </c>
      <c r="I669" s="12"/>
      <c r="J669" s="12"/>
      <c r="K669" s="29"/>
      <c r="L669" s="30"/>
      <c r="M669" s="15">
        <f t="shared" si="37"/>
        <v>39107.14</v>
      </c>
      <c r="N669" s="12"/>
    </row>
    <row r="670" spans="1:14" x14ac:dyDescent="0.2">
      <c r="B670" s="36">
        <v>1100122</v>
      </c>
      <c r="C670" s="40" t="s">
        <v>226</v>
      </c>
      <c r="D670" s="40" t="s">
        <v>227</v>
      </c>
      <c r="E670" s="36">
        <v>2111</v>
      </c>
      <c r="F670" s="41" t="s">
        <v>142</v>
      </c>
      <c r="G670" s="41" t="s">
        <v>37</v>
      </c>
      <c r="H670" s="43">
        <v>258750</v>
      </c>
      <c r="I670" s="41"/>
      <c r="J670" s="41"/>
      <c r="K670" s="6"/>
      <c r="L670" s="38"/>
      <c r="M670" s="43">
        <f>H670+I670-J670+K671-L670</f>
        <v>274818</v>
      </c>
      <c r="N670" s="12"/>
    </row>
    <row r="671" spans="1:14" ht="45" x14ac:dyDescent="0.2">
      <c r="A671" s="39" t="s">
        <v>1833</v>
      </c>
      <c r="B671" s="36">
        <v>1100122</v>
      </c>
      <c r="C671" s="55" t="s">
        <v>226</v>
      </c>
      <c r="D671" s="55" t="s">
        <v>227</v>
      </c>
      <c r="E671" s="36">
        <v>2112</v>
      </c>
      <c r="F671" s="56" t="s">
        <v>142</v>
      </c>
      <c r="G671" s="12" t="s">
        <v>38</v>
      </c>
      <c r="H671" s="43">
        <v>0</v>
      </c>
      <c r="I671" s="41"/>
      <c r="J671" s="41"/>
      <c r="K671" s="42">
        <v>16068</v>
      </c>
      <c r="L671" s="38"/>
      <c r="M671" s="15">
        <f t="shared" ref="M671" si="38">H671+I671-J671+K671-L671</f>
        <v>16068</v>
      </c>
      <c r="N671" s="35" t="s">
        <v>1834</v>
      </c>
    </row>
    <row r="672" spans="1:14" ht="15" x14ac:dyDescent="0.2">
      <c r="A672" s="7"/>
      <c r="B672" s="13">
        <v>1100122</v>
      </c>
      <c r="C672" s="14" t="s">
        <v>226</v>
      </c>
      <c r="D672" s="14" t="s">
        <v>227</v>
      </c>
      <c r="E672" s="13">
        <v>2121</v>
      </c>
      <c r="F672" s="12" t="s">
        <v>142</v>
      </c>
      <c r="G672" s="12" t="s">
        <v>119</v>
      </c>
      <c r="H672" s="15">
        <v>0</v>
      </c>
      <c r="I672" s="12"/>
      <c r="J672" s="12"/>
      <c r="K672" s="29"/>
      <c r="L672" s="30"/>
      <c r="M672" s="15">
        <f t="shared" si="37"/>
        <v>0</v>
      </c>
      <c r="N672" s="31"/>
    </row>
    <row r="673" spans="1:14" x14ac:dyDescent="0.2">
      <c r="A673" s="7"/>
      <c r="B673" s="13">
        <v>1100122</v>
      </c>
      <c r="C673" s="14" t="s">
        <v>226</v>
      </c>
      <c r="D673" s="14" t="s">
        <v>227</v>
      </c>
      <c r="E673" s="13">
        <v>2141</v>
      </c>
      <c r="F673" s="12" t="s">
        <v>142</v>
      </c>
      <c r="G673" s="12" t="s">
        <v>39</v>
      </c>
      <c r="H673" s="15">
        <v>155250</v>
      </c>
      <c r="I673" s="12"/>
      <c r="J673" s="12"/>
      <c r="K673" s="29"/>
      <c r="L673" s="30"/>
      <c r="M673" s="15">
        <f t="shared" si="37"/>
        <v>155250</v>
      </c>
      <c r="N673" s="12"/>
    </row>
    <row r="674" spans="1:14" x14ac:dyDescent="0.2">
      <c r="A674" s="7"/>
      <c r="B674" s="13">
        <v>1100122</v>
      </c>
      <c r="C674" s="14" t="s">
        <v>226</v>
      </c>
      <c r="D674" s="14" t="s">
        <v>227</v>
      </c>
      <c r="E674" s="13">
        <v>2142</v>
      </c>
      <c r="F674" s="12" t="s">
        <v>142</v>
      </c>
      <c r="G674" s="12" t="s">
        <v>73</v>
      </c>
      <c r="H674" s="15">
        <v>15000</v>
      </c>
      <c r="I674" s="12"/>
      <c r="J674" s="12"/>
      <c r="K674" s="29"/>
      <c r="L674" s="30"/>
      <c r="M674" s="15">
        <f t="shared" si="37"/>
        <v>15000</v>
      </c>
      <c r="N674" s="12"/>
    </row>
    <row r="675" spans="1:14" ht="15" x14ac:dyDescent="0.2">
      <c r="A675" s="7"/>
      <c r="B675" s="13">
        <v>1100122</v>
      </c>
      <c r="C675" s="14" t="s">
        <v>226</v>
      </c>
      <c r="D675" s="14" t="s">
        <v>227</v>
      </c>
      <c r="E675" s="13">
        <v>2161</v>
      </c>
      <c r="F675" s="12" t="s">
        <v>142</v>
      </c>
      <c r="G675" s="12" t="s">
        <v>40</v>
      </c>
      <c r="H675" s="15">
        <v>262925</v>
      </c>
      <c r="I675" s="12"/>
      <c r="J675" s="12"/>
      <c r="K675" s="29"/>
      <c r="L675" s="30"/>
      <c r="M675" s="15">
        <f t="shared" si="37"/>
        <v>262925</v>
      </c>
      <c r="N675" s="31"/>
    </row>
    <row r="676" spans="1:14" ht="15" x14ac:dyDescent="0.2">
      <c r="A676" s="7"/>
      <c r="B676" s="13">
        <v>1100122</v>
      </c>
      <c r="C676" s="14" t="s">
        <v>226</v>
      </c>
      <c r="D676" s="14" t="s">
        <v>227</v>
      </c>
      <c r="E676" s="13">
        <v>2181</v>
      </c>
      <c r="F676" s="12" t="s">
        <v>142</v>
      </c>
      <c r="G676" s="12" t="s">
        <v>228</v>
      </c>
      <c r="H676" s="15">
        <v>305413</v>
      </c>
      <c r="I676" s="12"/>
      <c r="J676" s="12"/>
      <c r="K676" s="29"/>
      <c r="L676" s="30"/>
      <c r="M676" s="15">
        <f t="shared" si="37"/>
        <v>305413</v>
      </c>
      <c r="N676" s="31"/>
    </row>
    <row r="677" spans="1:14" ht="165" x14ac:dyDescent="0.2">
      <c r="A677" s="7" t="s">
        <v>1838</v>
      </c>
      <c r="B677" s="13">
        <v>1100122</v>
      </c>
      <c r="C677" s="14" t="s">
        <v>226</v>
      </c>
      <c r="D677" s="14" t="s">
        <v>227</v>
      </c>
      <c r="E677" s="13">
        <v>2421</v>
      </c>
      <c r="F677" s="12" t="s">
        <v>142</v>
      </c>
      <c r="G677" s="12" t="s">
        <v>130</v>
      </c>
      <c r="H677" s="15">
        <v>283000</v>
      </c>
      <c r="I677" s="12"/>
      <c r="J677" s="12"/>
      <c r="K677" s="29"/>
      <c r="L677" s="30">
        <f>80000+70000</f>
        <v>150000</v>
      </c>
      <c r="M677" s="15">
        <f>H677+I677-J677+K677-L677</f>
        <v>133000</v>
      </c>
      <c r="N677" s="35" t="s">
        <v>1840</v>
      </c>
    </row>
    <row r="678" spans="1:14" ht="90" x14ac:dyDescent="0.2">
      <c r="A678" s="7" t="s">
        <v>1836</v>
      </c>
      <c r="B678" s="13">
        <v>1100122</v>
      </c>
      <c r="C678" s="44" t="s">
        <v>226</v>
      </c>
      <c r="D678" s="44" t="s">
        <v>227</v>
      </c>
      <c r="E678" s="13">
        <v>2411</v>
      </c>
      <c r="F678" s="34" t="s">
        <v>142</v>
      </c>
      <c r="G678" s="12" t="s">
        <v>75</v>
      </c>
      <c r="H678" s="15">
        <v>35000</v>
      </c>
      <c r="I678" s="12"/>
      <c r="J678" s="12"/>
      <c r="K678" s="29"/>
      <c r="L678" s="30">
        <v>15000</v>
      </c>
      <c r="M678" s="15">
        <f>H678+I678-J678+K678-L678</f>
        <v>20000</v>
      </c>
      <c r="N678" s="35" t="s">
        <v>1839</v>
      </c>
    </row>
    <row r="679" spans="1:14" ht="90" x14ac:dyDescent="0.2">
      <c r="A679" s="7" t="s">
        <v>1835</v>
      </c>
      <c r="B679" s="13">
        <v>1100122</v>
      </c>
      <c r="C679" s="14" t="s">
        <v>226</v>
      </c>
      <c r="D679" s="14" t="s">
        <v>227</v>
      </c>
      <c r="E679" s="13">
        <v>2211</v>
      </c>
      <c r="F679" s="12" t="s">
        <v>142</v>
      </c>
      <c r="G679" s="12" t="s">
        <v>183</v>
      </c>
      <c r="H679" s="15">
        <v>107122</v>
      </c>
      <c r="I679" s="12"/>
      <c r="J679" s="12"/>
      <c r="K679" s="29">
        <v>80000</v>
      </c>
      <c r="L679" s="30"/>
      <c r="M679" s="15">
        <f>H679+I679-J679+K679-L679</f>
        <v>187122</v>
      </c>
      <c r="N679" s="35" t="s">
        <v>1837</v>
      </c>
    </row>
    <row r="680" spans="1:14" ht="60" x14ac:dyDescent="0.25">
      <c r="A680" s="7" t="s">
        <v>1831</v>
      </c>
      <c r="B680" s="13">
        <v>1100122</v>
      </c>
      <c r="C680" s="14" t="s">
        <v>226</v>
      </c>
      <c r="D680" s="14" t="s">
        <v>227</v>
      </c>
      <c r="E680" s="13">
        <v>2431</v>
      </c>
      <c r="F680" s="12" t="s">
        <v>142</v>
      </c>
      <c r="G680" s="12" t="s">
        <v>76</v>
      </c>
      <c r="H680" s="15">
        <v>103500</v>
      </c>
      <c r="I680" s="12"/>
      <c r="J680" s="12"/>
      <c r="K680" s="29"/>
      <c r="L680" s="30">
        <v>50000</v>
      </c>
      <c r="M680" s="15">
        <f t="shared" si="37"/>
        <v>53500</v>
      </c>
      <c r="N680" s="94" t="s">
        <v>1832</v>
      </c>
    </row>
    <row r="681" spans="1:14" ht="90" x14ac:dyDescent="0.2">
      <c r="A681" s="7" t="s">
        <v>1836</v>
      </c>
      <c r="B681" s="13">
        <v>1100122</v>
      </c>
      <c r="C681" s="14" t="s">
        <v>226</v>
      </c>
      <c r="D681" s="14" t="s">
        <v>227</v>
      </c>
      <c r="E681" s="13">
        <v>2461</v>
      </c>
      <c r="F681" s="12" t="s">
        <v>142</v>
      </c>
      <c r="G681" s="12" t="s">
        <v>43</v>
      </c>
      <c r="H681" s="15">
        <v>550000</v>
      </c>
      <c r="I681" s="12"/>
      <c r="J681" s="12"/>
      <c r="K681" s="29">
        <v>85000</v>
      </c>
      <c r="L681" s="30"/>
      <c r="M681" s="15">
        <f t="shared" si="37"/>
        <v>635000</v>
      </c>
      <c r="N681" s="35" t="s">
        <v>1839</v>
      </c>
    </row>
    <row r="682" spans="1:14" x14ac:dyDescent="0.2">
      <c r="A682" s="7"/>
      <c r="B682" s="13">
        <v>1100122</v>
      </c>
      <c r="C682" s="14" t="s">
        <v>226</v>
      </c>
      <c r="D682" s="14" t="s">
        <v>227</v>
      </c>
      <c r="E682" s="13">
        <v>2471</v>
      </c>
      <c r="F682" s="12" t="s">
        <v>142</v>
      </c>
      <c r="G682" s="12" t="s">
        <v>78</v>
      </c>
      <c r="H682" s="15">
        <v>299762</v>
      </c>
      <c r="I682" s="12"/>
      <c r="J682" s="12"/>
      <c r="K682" s="29"/>
      <c r="L682" s="30"/>
      <c r="M682" s="15">
        <f t="shared" si="37"/>
        <v>299762</v>
      </c>
      <c r="N682" s="12"/>
    </row>
    <row r="683" spans="1:14" ht="60" x14ac:dyDescent="0.25">
      <c r="A683" s="7" t="s">
        <v>1831</v>
      </c>
      <c r="B683" s="13">
        <v>1100122</v>
      </c>
      <c r="C683" s="14" t="s">
        <v>226</v>
      </c>
      <c r="D683" s="14" t="s">
        <v>227</v>
      </c>
      <c r="E683" s="13">
        <v>2491</v>
      </c>
      <c r="F683" s="12" t="s">
        <v>142</v>
      </c>
      <c r="G683" s="12" t="s">
        <v>80</v>
      </c>
      <c r="H683" s="15">
        <v>1725000</v>
      </c>
      <c r="I683" s="12"/>
      <c r="J683" s="12"/>
      <c r="K683" s="29"/>
      <c r="L683" s="30">
        <v>200000</v>
      </c>
      <c r="M683" s="15">
        <f t="shared" si="37"/>
        <v>1525000</v>
      </c>
      <c r="N683" s="94" t="s">
        <v>1832</v>
      </c>
    </row>
    <row r="684" spans="1:14" x14ac:dyDescent="0.2">
      <c r="A684" s="7"/>
      <c r="B684" s="13">
        <v>1100122</v>
      </c>
      <c r="C684" s="14" t="s">
        <v>226</v>
      </c>
      <c r="D684" s="14" t="s">
        <v>227</v>
      </c>
      <c r="E684" s="13">
        <v>2561</v>
      </c>
      <c r="F684" s="12" t="s">
        <v>142</v>
      </c>
      <c r="G684" s="12" t="s">
        <v>81</v>
      </c>
      <c r="H684" s="15">
        <v>25000</v>
      </c>
      <c r="I684" s="12"/>
      <c r="J684" s="12"/>
      <c r="K684" s="29"/>
      <c r="L684" s="30"/>
      <c r="M684" s="15">
        <f t="shared" si="37"/>
        <v>25000</v>
      </c>
      <c r="N684" s="12"/>
    </row>
    <row r="685" spans="1:14" x14ac:dyDescent="0.2">
      <c r="A685" s="7"/>
      <c r="B685" s="13">
        <v>1100122</v>
      </c>
      <c r="C685" s="14" t="s">
        <v>226</v>
      </c>
      <c r="D685" s="14" t="s">
        <v>227</v>
      </c>
      <c r="E685" s="13">
        <v>2711</v>
      </c>
      <c r="F685" s="12" t="s">
        <v>142</v>
      </c>
      <c r="G685" s="12" t="s">
        <v>160</v>
      </c>
      <c r="H685" s="15">
        <v>1717772.54</v>
      </c>
      <c r="I685" s="12"/>
      <c r="J685" s="12"/>
      <c r="K685" s="29"/>
      <c r="L685" s="30"/>
      <c r="M685" s="15">
        <f t="shared" si="37"/>
        <v>1717772.54</v>
      </c>
      <c r="N685" s="12"/>
    </row>
    <row r="686" spans="1:14" ht="60" x14ac:dyDescent="0.25">
      <c r="A686" s="7" t="s">
        <v>1831</v>
      </c>
      <c r="B686" s="13">
        <v>1100122</v>
      </c>
      <c r="C686" s="14" t="s">
        <v>226</v>
      </c>
      <c r="D686" s="14" t="s">
        <v>227</v>
      </c>
      <c r="E686" s="13">
        <v>2721</v>
      </c>
      <c r="F686" s="12" t="s">
        <v>142</v>
      </c>
      <c r="G686" s="12" t="s">
        <v>161</v>
      </c>
      <c r="H686" s="15">
        <v>548550</v>
      </c>
      <c r="I686" s="12"/>
      <c r="J686" s="12"/>
      <c r="K686" s="29"/>
      <c r="L686" s="30">
        <v>548550</v>
      </c>
      <c r="M686" s="15">
        <f t="shared" si="37"/>
        <v>0</v>
      </c>
      <c r="N686" s="94" t="s">
        <v>1832</v>
      </c>
    </row>
    <row r="687" spans="1:14" ht="60" x14ac:dyDescent="0.25">
      <c r="A687" s="7" t="s">
        <v>1831</v>
      </c>
      <c r="B687" s="13">
        <v>1100122</v>
      </c>
      <c r="C687" s="14" t="s">
        <v>226</v>
      </c>
      <c r="D687" s="14" t="s">
        <v>227</v>
      </c>
      <c r="E687" s="13">
        <v>2722</v>
      </c>
      <c r="F687" s="12" t="s">
        <v>142</v>
      </c>
      <c r="G687" s="12" t="s">
        <v>82</v>
      </c>
      <c r="H687" s="15">
        <v>1200000</v>
      </c>
      <c r="I687" s="12"/>
      <c r="J687" s="12"/>
      <c r="K687" s="29"/>
      <c r="L687" s="30">
        <v>500000</v>
      </c>
      <c r="M687" s="15">
        <f t="shared" si="37"/>
        <v>700000</v>
      </c>
      <c r="N687" s="94" t="s">
        <v>1832</v>
      </c>
    </row>
    <row r="688" spans="1:14" ht="15" x14ac:dyDescent="0.2">
      <c r="A688" s="7"/>
      <c r="B688" s="13">
        <v>1100122</v>
      </c>
      <c r="C688" s="14" t="s">
        <v>226</v>
      </c>
      <c r="D688" s="14" t="s">
        <v>227</v>
      </c>
      <c r="E688" s="13">
        <v>2723</v>
      </c>
      <c r="F688" s="12" t="s">
        <v>142</v>
      </c>
      <c r="G688" s="12" t="s">
        <v>83</v>
      </c>
      <c r="H688" s="15">
        <v>607000</v>
      </c>
      <c r="I688" s="12"/>
      <c r="J688" s="12"/>
      <c r="K688" s="29"/>
      <c r="L688" s="30"/>
      <c r="M688" s="15">
        <f t="shared" ref="M688:M715" si="39">H688+I688-J688+K688-L688</f>
        <v>607000</v>
      </c>
      <c r="N688" s="31"/>
    </row>
    <row r="689" spans="1:14" x14ac:dyDescent="0.2">
      <c r="A689" s="7"/>
      <c r="B689" s="13">
        <v>1100122</v>
      </c>
      <c r="C689" s="14" t="s">
        <v>226</v>
      </c>
      <c r="D689" s="14" t="s">
        <v>227</v>
      </c>
      <c r="E689" s="13">
        <v>2911</v>
      </c>
      <c r="F689" s="12" t="s">
        <v>142</v>
      </c>
      <c r="G689" s="12" t="s">
        <v>44</v>
      </c>
      <c r="H689" s="15">
        <v>400000</v>
      </c>
      <c r="I689" s="12"/>
      <c r="J689" s="12"/>
      <c r="K689" s="29"/>
      <c r="L689" s="30"/>
      <c r="M689" s="15">
        <f t="shared" si="39"/>
        <v>400000</v>
      </c>
      <c r="N689" s="12"/>
    </row>
    <row r="690" spans="1:14" x14ac:dyDescent="0.2">
      <c r="A690" s="7"/>
      <c r="B690" s="13">
        <v>1100122</v>
      </c>
      <c r="C690" s="14" t="s">
        <v>226</v>
      </c>
      <c r="D690" s="14" t="s">
        <v>227</v>
      </c>
      <c r="E690" s="13">
        <v>2941</v>
      </c>
      <c r="F690" s="12" t="s">
        <v>142</v>
      </c>
      <c r="G690" s="12" t="s">
        <v>45</v>
      </c>
      <c r="H690" s="15">
        <v>250000</v>
      </c>
      <c r="I690" s="12"/>
      <c r="J690" s="12"/>
      <c r="K690" s="29"/>
      <c r="L690" s="30"/>
      <c r="M690" s="15">
        <f t="shared" si="39"/>
        <v>250000</v>
      </c>
      <c r="N690" s="12"/>
    </row>
    <row r="691" spans="1:14" ht="15" x14ac:dyDescent="0.2">
      <c r="A691" s="7"/>
      <c r="B691" s="13">
        <v>1100122</v>
      </c>
      <c r="C691" s="14" t="s">
        <v>226</v>
      </c>
      <c r="D691" s="14" t="s">
        <v>227</v>
      </c>
      <c r="E691" s="13">
        <v>2961</v>
      </c>
      <c r="F691" s="12" t="s">
        <v>142</v>
      </c>
      <c r="G691" s="12" t="s">
        <v>123</v>
      </c>
      <c r="H691" s="15">
        <v>900000</v>
      </c>
      <c r="I691" s="12"/>
      <c r="J691" s="12"/>
      <c r="K691" s="29"/>
      <c r="L691" s="30"/>
      <c r="M691" s="15">
        <f t="shared" si="39"/>
        <v>900000</v>
      </c>
      <c r="N691" s="35"/>
    </row>
    <row r="692" spans="1:14" x14ac:dyDescent="0.2">
      <c r="A692" s="7"/>
      <c r="B692" s="13">
        <v>1100122</v>
      </c>
      <c r="C692" s="14" t="s">
        <v>226</v>
      </c>
      <c r="D692" s="14" t="s">
        <v>227</v>
      </c>
      <c r="E692" s="13">
        <v>3221</v>
      </c>
      <c r="F692" s="12" t="s">
        <v>142</v>
      </c>
      <c r="G692" s="12" t="s">
        <v>86</v>
      </c>
      <c r="H692" s="15">
        <v>33152.46</v>
      </c>
      <c r="I692" s="12"/>
      <c r="J692" s="12"/>
      <c r="K692" s="29"/>
      <c r="L692" s="30"/>
      <c r="M692" s="15">
        <f t="shared" si="39"/>
        <v>33152.46</v>
      </c>
      <c r="N692" s="12"/>
    </row>
    <row r="693" spans="1:14" x14ac:dyDescent="0.2">
      <c r="A693" s="7"/>
      <c r="B693" s="13">
        <v>1100122</v>
      </c>
      <c r="C693" s="14" t="s">
        <v>226</v>
      </c>
      <c r="D693" s="14" t="s">
        <v>227</v>
      </c>
      <c r="E693" s="13">
        <v>3321</v>
      </c>
      <c r="F693" s="12" t="s">
        <v>142</v>
      </c>
      <c r="G693" s="12" t="s">
        <v>162</v>
      </c>
      <c r="H693" s="15">
        <v>0</v>
      </c>
      <c r="I693" s="12"/>
      <c r="J693" s="12"/>
      <c r="K693" s="29"/>
      <c r="L693" s="30"/>
      <c r="M693" s="15">
        <f t="shared" si="39"/>
        <v>0</v>
      </c>
      <c r="N693" s="12"/>
    </row>
    <row r="694" spans="1:14" x14ac:dyDescent="0.2">
      <c r="A694" s="7"/>
      <c r="B694" s="13">
        <v>1100122</v>
      </c>
      <c r="C694" s="14" t="s">
        <v>226</v>
      </c>
      <c r="D694" s="14" t="s">
        <v>227</v>
      </c>
      <c r="E694" s="13">
        <v>3331</v>
      </c>
      <c r="F694" s="12" t="s">
        <v>142</v>
      </c>
      <c r="G694" s="12" t="s">
        <v>88</v>
      </c>
      <c r="H694" s="15">
        <v>0</v>
      </c>
      <c r="I694" s="12"/>
      <c r="J694" s="12"/>
      <c r="K694" s="29"/>
      <c r="L694" s="30"/>
      <c r="M694" s="15">
        <f t="shared" si="39"/>
        <v>0</v>
      </c>
      <c r="N694" s="12"/>
    </row>
    <row r="695" spans="1:14" ht="60" x14ac:dyDescent="0.25">
      <c r="A695" s="7" t="s">
        <v>1831</v>
      </c>
      <c r="B695" s="13">
        <v>1100122</v>
      </c>
      <c r="C695" s="14" t="s">
        <v>226</v>
      </c>
      <c r="D695" s="14" t="s">
        <v>227</v>
      </c>
      <c r="E695" s="13">
        <v>3341</v>
      </c>
      <c r="F695" s="12" t="s">
        <v>142</v>
      </c>
      <c r="G695" s="12" t="s">
        <v>89</v>
      </c>
      <c r="H695" s="15">
        <v>150000</v>
      </c>
      <c r="I695" s="12"/>
      <c r="J695" s="12"/>
      <c r="K695" s="29"/>
      <c r="L695" s="30">
        <v>90533</v>
      </c>
      <c r="M695" s="15">
        <f t="shared" si="39"/>
        <v>59467</v>
      </c>
      <c r="N695" s="94" t="s">
        <v>1832</v>
      </c>
    </row>
    <row r="696" spans="1:14" ht="60" x14ac:dyDescent="0.25">
      <c r="A696" s="7" t="s">
        <v>1831</v>
      </c>
      <c r="B696" s="13">
        <v>1100122</v>
      </c>
      <c r="C696" s="14" t="s">
        <v>226</v>
      </c>
      <c r="D696" s="14" t="s">
        <v>227</v>
      </c>
      <c r="E696" s="13">
        <v>3361</v>
      </c>
      <c r="F696" s="12" t="s">
        <v>142</v>
      </c>
      <c r="G696" s="12" t="s">
        <v>47</v>
      </c>
      <c r="H696" s="15">
        <v>280877</v>
      </c>
      <c r="I696" s="12"/>
      <c r="J696" s="12"/>
      <c r="K696" s="29"/>
      <c r="L696" s="30">
        <v>100000</v>
      </c>
      <c r="M696" s="15">
        <f t="shared" si="39"/>
        <v>180877</v>
      </c>
      <c r="N696" s="94" t="s">
        <v>1832</v>
      </c>
    </row>
    <row r="697" spans="1:14" x14ac:dyDescent="0.2">
      <c r="A697" s="7"/>
      <c r="B697" s="13">
        <v>1100122</v>
      </c>
      <c r="C697" s="14" t="s">
        <v>226</v>
      </c>
      <c r="D697" s="14" t="s">
        <v>227</v>
      </c>
      <c r="E697" s="13">
        <v>3511</v>
      </c>
      <c r="F697" s="12" t="s">
        <v>142</v>
      </c>
      <c r="G697" s="12" t="s">
        <v>91</v>
      </c>
      <c r="H697" s="15">
        <v>171766</v>
      </c>
      <c r="I697" s="12"/>
      <c r="J697" s="12"/>
      <c r="K697" s="29"/>
      <c r="L697" s="30"/>
      <c r="M697" s="15">
        <f t="shared" si="39"/>
        <v>171766</v>
      </c>
      <c r="N697" s="12"/>
    </row>
    <row r="698" spans="1:14" x14ac:dyDescent="0.2">
      <c r="A698" s="7"/>
      <c r="B698" s="13">
        <v>1100122</v>
      </c>
      <c r="C698" s="14" t="s">
        <v>226</v>
      </c>
      <c r="D698" s="14" t="s">
        <v>227</v>
      </c>
      <c r="E698" s="13">
        <v>3531</v>
      </c>
      <c r="F698" s="12" t="s">
        <v>142</v>
      </c>
      <c r="G698" s="12" t="s">
        <v>50</v>
      </c>
      <c r="H698" s="15">
        <v>471068</v>
      </c>
      <c r="I698" s="12"/>
      <c r="J698" s="12"/>
      <c r="K698" s="29"/>
      <c r="L698" s="30"/>
      <c r="M698" s="15">
        <f t="shared" si="39"/>
        <v>471068</v>
      </c>
      <c r="N698" s="12"/>
    </row>
    <row r="699" spans="1:14" x14ac:dyDescent="0.2">
      <c r="A699" s="7"/>
      <c r="B699" s="13">
        <v>1100122</v>
      </c>
      <c r="C699" s="14" t="s">
        <v>226</v>
      </c>
      <c r="D699" s="14" t="s">
        <v>227</v>
      </c>
      <c r="E699" s="13">
        <v>3551</v>
      </c>
      <c r="F699" s="12" t="s">
        <v>142</v>
      </c>
      <c r="G699" s="12" t="s">
        <v>124</v>
      </c>
      <c r="H699" s="15">
        <v>750000</v>
      </c>
      <c r="I699" s="12"/>
      <c r="J699" s="12"/>
      <c r="K699" s="29"/>
      <c r="L699" s="30"/>
      <c r="M699" s="15">
        <f t="shared" si="39"/>
        <v>750000</v>
      </c>
      <c r="N699" s="12"/>
    </row>
    <row r="700" spans="1:14" x14ac:dyDescent="0.2">
      <c r="A700" s="7"/>
      <c r="B700" s="13">
        <v>1100122</v>
      </c>
      <c r="C700" s="14" t="s">
        <v>226</v>
      </c>
      <c r="D700" s="14" t="s">
        <v>227</v>
      </c>
      <c r="E700" s="13">
        <v>3571</v>
      </c>
      <c r="F700" s="12" t="s">
        <v>142</v>
      </c>
      <c r="G700" s="12" t="s">
        <v>92</v>
      </c>
      <c r="H700" s="15">
        <v>71772</v>
      </c>
      <c r="I700" s="12"/>
      <c r="J700" s="12"/>
      <c r="K700" s="29"/>
      <c r="L700" s="30"/>
      <c r="M700" s="15">
        <f t="shared" si="39"/>
        <v>71772</v>
      </c>
      <c r="N700" s="12"/>
    </row>
    <row r="701" spans="1:14" ht="45" x14ac:dyDescent="0.2">
      <c r="A701" s="7" t="s">
        <v>1833</v>
      </c>
      <c r="B701" s="13">
        <v>1100122</v>
      </c>
      <c r="C701" s="14" t="s">
        <v>226</v>
      </c>
      <c r="D701" s="14" t="s">
        <v>227</v>
      </c>
      <c r="E701" s="13">
        <v>3591</v>
      </c>
      <c r="F701" s="12" t="s">
        <v>142</v>
      </c>
      <c r="G701" s="12" t="s">
        <v>93</v>
      </c>
      <c r="H701" s="15">
        <v>16068</v>
      </c>
      <c r="I701" s="12"/>
      <c r="J701" s="12"/>
      <c r="K701" s="29"/>
      <c r="L701" s="30">
        <v>16068</v>
      </c>
      <c r="M701" s="15">
        <f t="shared" si="39"/>
        <v>0</v>
      </c>
      <c r="N701" s="206" t="s">
        <v>1834</v>
      </c>
    </row>
    <row r="702" spans="1:14" x14ac:dyDescent="0.2">
      <c r="A702" s="7"/>
      <c r="B702" s="13">
        <v>1100122</v>
      </c>
      <c r="C702" s="14" t="s">
        <v>226</v>
      </c>
      <c r="D702" s="14" t="s">
        <v>227</v>
      </c>
      <c r="E702" s="13">
        <v>3611</v>
      </c>
      <c r="F702" s="12" t="s">
        <v>142</v>
      </c>
      <c r="G702" s="12" t="s">
        <v>94</v>
      </c>
      <c r="H702" s="15">
        <v>0</v>
      </c>
      <c r="I702" s="12"/>
      <c r="J702" s="12"/>
      <c r="K702" s="29"/>
      <c r="L702" s="30"/>
      <c r="M702" s="15">
        <f t="shared" si="39"/>
        <v>0</v>
      </c>
      <c r="N702" s="12"/>
    </row>
    <row r="703" spans="1:14" x14ac:dyDescent="0.2">
      <c r="A703" s="7"/>
      <c r="B703" s="13">
        <v>1100122</v>
      </c>
      <c r="C703" s="14" t="s">
        <v>226</v>
      </c>
      <c r="D703" s="14" t="s">
        <v>227</v>
      </c>
      <c r="E703" s="13">
        <v>3751</v>
      </c>
      <c r="F703" s="12" t="s">
        <v>142</v>
      </c>
      <c r="G703" s="12" t="s">
        <v>52</v>
      </c>
      <c r="H703" s="15">
        <v>7498</v>
      </c>
      <c r="I703" s="12"/>
      <c r="J703" s="12"/>
      <c r="K703" s="29"/>
      <c r="L703" s="30"/>
      <c r="M703" s="15">
        <f t="shared" si="39"/>
        <v>7498</v>
      </c>
      <c r="N703" s="12"/>
    </row>
    <row r="704" spans="1:14" x14ac:dyDescent="0.2">
      <c r="A704" s="7"/>
      <c r="B704" s="13">
        <v>1100122</v>
      </c>
      <c r="C704" s="14" t="s">
        <v>226</v>
      </c>
      <c r="D704" s="14" t="s">
        <v>227</v>
      </c>
      <c r="E704" s="13">
        <v>3821</v>
      </c>
      <c r="F704" s="12" t="s">
        <v>142</v>
      </c>
      <c r="G704" s="12" t="s">
        <v>101</v>
      </c>
      <c r="H704" s="15">
        <v>31065</v>
      </c>
      <c r="I704" s="12"/>
      <c r="J704" s="12"/>
      <c r="K704" s="29"/>
      <c r="L704" s="30"/>
      <c r="M704" s="15">
        <f t="shared" si="39"/>
        <v>31065</v>
      </c>
      <c r="N704" s="12"/>
    </row>
    <row r="705" spans="1:14" x14ac:dyDescent="0.2">
      <c r="A705" s="7"/>
      <c r="B705" s="13">
        <v>1100122</v>
      </c>
      <c r="C705" s="14" t="s">
        <v>226</v>
      </c>
      <c r="D705" s="14" t="s">
        <v>227</v>
      </c>
      <c r="E705" s="13">
        <v>3981</v>
      </c>
      <c r="F705" s="12" t="s">
        <v>142</v>
      </c>
      <c r="G705" s="12" t="s">
        <v>66</v>
      </c>
      <c r="H705" s="15">
        <v>473277.25</v>
      </c>
      <c r="I705" s="12"/>
      <c r="J705" s="12"/>
      <c r="K705" s="29"/>
      <c r="L705" s="30"/>
      <c r="M705" s="15">
        <f t="shared" si="39"/>
        <v>473277.25</v>
      </c>
      <c r="N705" s="12"/>
    </row>
    <row r="706" spans="1:14" ht="60" x14ac:dyDescent="0.25">
      <c r="A706" s="7" t="s">
        <v>1831</v>
      </c>
      <c r="B706" s="13">
        <v>1100122</v>
      </c>
      <c r="C706" s="14" t="s">
        <v>226</v>
      </c>
      <c r="D706" s="14" t="s">
        <v>227</v>
      </c>
      <c r="E706" s="13">
        <v>4421</v>
      </c>
      <c r="F706" s="12" t="s">
        <v>142</v>
      </c>
      <c r="G706" s="12" t="s">
        <v>197</v>
      </c>
      <c r="H706" s="15">
        <v>724500</v>
      </c>
      <c r="I706" s="12"/>
      <c r="J706" s="12"/>
      <c r="K706" s="29"/>
      <c r="L706" s="30">
        <v>263750</v>
      </c>
      <c r="M706" s="15">
        <f t="shared" si="39"/>
        <v>460750</v>
      </c>
      <c r="N706" s="94" t="s">
        <v>1832</v>
      </c>
    </row>
    <row r="707" spans="1:14" x14ac:dyDescent="0.2">
      <c r="A707" s="7"/>
      <c r="B707" s="13">
        <v>1100122</v>
      </c>
      <c r="C707" s="14" t="s">
        <v>226</v>
      </c>
      <c r="D707" s="14" t="s">
        <v>227</v>
      </c>
      <c r="E707" s="13">
        <v>5111</v>
      </c>
      <c r="F707" s="12" t="s">
        <v>142</v>
      </c>
      <c r="G707" s="12" t="s">
        <v>137</v>
      </c>
      <c r="H707" s="15">
        <v>200000</v>
      </c>
      <c r="I707" s="12"/>
      <c r="J707" s="12"/>
      <c r="K707" s="29"/>
      <c r="L707" s="30"/>
      <c r="M707" s="15">
        <f t="shared" si="39"/>
        <v>200000</v>
      </c>
      <c r="N707" s="12"/>
    </row>
    <row r="708" spans="1:14" ht="15" x14ac:dyDescent="0.2">
      <c r="A708" s="7"/>
      <c r="B708" s="13">
        <v>1100122</v>
      </c>
      <c r="C708" s="44" t="s">
        <v>226</v>
      </c>
      <c r="D708" s="44" t="s">
        <v>227</v>
      </c>
      <c r="E708" s="13">
        <v>5121</v>
      </c>
      <c r="F708" s="34" t="s">
        <v>142</v>
      </c>
      <c r="G708" s="12" t="s">
        <v>208</v>
      </c>
      <c r="H708" s="15">
        <v>35000</v>
      </c>
      <c r="I708" s="12"/>
      <c r="J708" s="12"/>
      <c r="K708" s="29"/>
      <c r="L708" s="30"/>
      <c r="M708" s="15">
        <f t="shared" si="39"/>
        <v>35000</v>
      </c>
      <c r="N708" s="31"/>
    </row>
    <row r="709" spans="1:14" ht="60" x14ac:dyDescent="0.25">
      <c r="A709" s="7" t="s">
        <v>1831</v>
      </c>
      <c r="B709" s="13">
        <v>1100122</v>
      </c>
      <c r="C709" s="14" t="s">
        <v>226</v>
      </c>
      <c r="D709" s="14" t="s">
        <v>227</v>
      </c>
      <c r="E709" s="13">
        <v>5151</v>
      </c>
      <c r="F709" s="12" t="s">
        <v>142</v>
      </c>
      <c r="G709" s="12" t="s">
        <v>128</v>
      </c>
      <c r="H709" s="15">
        <v>400000</v>
      </c>
      <c r="I709" s="12"/>
      <c r="J709" s="12"/>
      <c r="K709" s="29"/>
      <c r="L709" s="30">
        <v>200000</v>
      </c>
      <c r="M709" s="15">
        <f t="shared" si="39"/>
        <v>200000</v>
      </c>
      <c r="N709" s="94" t="s">
        <v>1832</v>
      </c>
    </row>
    <row r="710" spans="1:14" x14ac:dyDescent="0.2">
      <c r="A710" s="7"/>
      <c r="B710" s="13">
        <v>1100122</v>
      </c>
      <c r="C710" s="14" t="s">
        <v>226</v>
      </c>
      <c r="D710" s="14" t="s">
        <v>227</v>
      </c>
      <c r="E710" s="13">
        <v>5211</v>
      </c>
      <c r="F710" s="12" t="s">
        <v>142</v>
      </c>
      <c r="G710" s="12" t="s">
        <v>209</v>
      </c>
      <c r="H710" s="15">
        <v>55000</v>
      </c>
      <c r="I710" s="12"/>
      <c r="J710" s="12"/>
      <c r="K710" s="29"/>
      <c r="L710" s="30"/>
      <c r="M710" s="15">
        <f t="shared" si="39"/>
        <v>55000</v>
      </c>
      <c r="N710" s="12"/>
    </row>
    <row r="711" spans="1:14" x14ac:dyDescent="0.2">
      <c r="A711" s="7"/>
      <c r="B711" s="13">
        <v>1100122</v>
      </c>
      <c r="C711" s="14" t="s">
        <v>226</v>
      </c>
      <c r="D711" s="14" t="s">
        <v>227</v>
      </c>
      <c r="E711" s="13">
        <v>5411</v>
      </c>
      <c r="F711" s="12" t="s">
        <v>142</v>
      </c>
      <c r="G711" s="12" t="s">
        <v>108</v>
      </c>
      <c r="H711" s="15">
        <v>1000000</v>
      </c>
      <c r="I711" s="12"/>
      <c r="J711" s="12"/>
      <c r="K711" s="29"/>
      <c r="L711" s="30"/>
      <c r="M711" s="15">
        <f t="shared" si="39"/>
        <v>1000000</v>
      </c>
      <c r="N711" s="12"/>
    </row>
    <row r="712" spans="1:14" ht="60" x14ac:dyDescent="0.25">
      <c r="A712" s="7" t="s">
        <v>1831</v>
      </c>
      <c r="B712" s="13">
        <v>1100122</v>
      </c>
      <c r="C712" s="44" t="s">
        <v>226</v>
      </c>
      <c r="D712" s="44" t="s">
        <v>227</v>
      </c>
      <c r="E712" s="13">
        <v>5651</v>
      </c>
      <c r="F712" s="34" t="s">
        <v>142</v>
      </c>
      <c r="G712" s="12" t="s">
        <v>109</v>
      </c>
      <c r="H712" s="15">
        <v>0</v>
      </c>
      <c r="I712" s="12"/>
      <c r="J712" s="12"/>
      <c r="K712" s="29">
        <v>1952833</v>
      </c>
      <c r="L712" s="30"/>
      <c r="M712" s="15">
        <f t="shared" si="39"/>
        <v>1952833</v>
      </c>
      <c r="N712" s="94" t="s">
        <v>1832</v>
      </c>
    </row>
    <row r="713" spans="1:14" x14ac:dyDescent="0.2">
      <c r="A713" s="7"/>
      <c r="B713" s="13">
        <v>1100122</v>
      </c>
      <c r="C713" s="14" t="s">
        <v>226</v>
      </c>
      <c r="D713" s="14" t="s">
        <v>227</v>
      </c>
      <c r="E713" s="13">
        <v>5671</v>
      </c>
      <c r="F713" s="12" t="s">
        <v>142</v>
      </c>
      <c r="G713" s="12" t="s">
        <v>210</v>
      </c>
      <c r="H713" s="15">
        <v>250000</v>
      </c>
      <c r="I713" s="12"/>
      <c r="J713" s="12"/>
      <c r="K713" s="29"/>
      <c r="L713" s="30"/>
      <c r="M713" s="15">
        <f t="shared" si="39"/>
        <v>250000</v>
      </c>
      <c r="N713" s="12"/>
    </row>
    <row r="714" spans="1:14" x14ac:dyDescent="0.2">
      <c r="A714" s="7"/>
      <c r="B714" s="13">
        <v>1100122</v>
      </c>
      <c r="C714" s="14" t="s">
        <v>226</v>
      </c>
      <c r="D714" s="14" t="s">
        <v>227</v>
      </c>
      <c r="E714" s="13">
        <v>5691</v>
      </c>
      <c r="F714" s="12" t="s">
        <v>142</v>
      </c>
      <c r="G714" s="12" t="s">
        <v>229</v>
      </c>
      <c r="H714" s="15">
        <v>0</v>
      </c>
      <c r="I714" s="12"/>
      <c r="J714" s="12"/>
      <c r="K714" s="29"/>
      <c r="L714" s="30"/>
      <c r="M714" s="15">
        <f t="shared" si="39"/>
        <v>0</v>
      </c>
      <c r="N714" s="12"/>
    </row>
    <row r="715" spans="1:14" ht="38.25" x14ac:dyDescent="0.2">
      <c r="A715" s="7">
        <v>47</v>
      </c>
      <c r="B715" s="68">
        <v>2510222</v>
      </c>
      <c r="C715" s="67" t="s">
        <v>226</v>
      </c>
      <c r="D715" s="67" t="s">
        <v>227</v>
      </c>
      <c r="E715" s="68">
        <v>5671</v>
      </c>
      <c r="F715" s="69" t="s">
        <v>142</v>
      </c>
      <c r="G715" s="12" t="s">
        <v>210</v>
      </c>
      <c r="H715" s="72">
        <v>0</v>
      </c>
      <c r="I715" s="71"/>
      <c r="J715" s="71"/>
      <c r="K715" s="70">
        <v>800000</v>
      </c>
      <c r="L715" s="215"/>
      <c r="M715" s="72">
        <f t="shared" si="39"/>
        <v>800000</v>
      </c>
      <c r="N715" s="47" t="s">
        <v>1863</v>
      </c>
    </row>
    <row r="716" spans="1:14" ht="15" x14ac:dyDescent="0.25">
      <c r="A716" s="7"/>
      <c r="B716" s="23" t="s">
        <v>230</v>
      </c>
      <c r="C716" s="23"/>
      <c r="D716" s="23"/>
      <c r="E716" s="23"/>
      <c r="F716" s="24"/>
      <c r="G716" s="25" t="s">
        <v>18</v>
      </c>
      <c r="H716" s="27">
        <v>45019523.379999995</v>
      </c>
      <c r="I716" s="27">
        <f t="shared" ref="I716:L716" si="40">SUM(I655:I715)</f>
        <v>0</v>
      </c>
      <c r="J716" s="27">
        <f t="shared" si="40"/>
        <v>0</v>
      </c>
      <c r="K716" s="27">
        <f t="shared" si="40"/>
        <v>3013901</v>
      </c>
      <c r="L716" s="27">
        <f t="shared" si="40"/>
        <v>2213901</v>
      </c>
      <c r="M716" s="27">
        <f>SUM(M655:M715)</f>
        <v>45835591.379999995</v>
      </c>
      <c r="N716" s="12"/>
    </row>
    <row r="717" spans="1:14" ht="15" x14ac:dyDescent="0.25">
      <c r="A717" s="7"/>
      <c r="B717" s="23" t="s">
        <v>231</v>
      </c>
      <c r="C717" s="21"/>
      <c r="D717" s="21"/>
      <c r="E717" s="32"/>
      <c r="F717" s="21"/>
      <c r="G717" s="33"/>
      <c r="H717" s="21"/>
      <c r="I717" s="21"/>
      <c r="J717" s="21"/>
      <c r="K717" s="48"/>
      <c r="L717" s="26"/>
      <c r="M717" s="21"/>
      <c r="N717" s="12"/>
    </row>
    <row r="718" spans="1:14" x14ac:dyDescent="0.2">
      <c r="A718" s="7"/>
      <c r="B718" s="13">
        <v>1100122</v>
      </c>
      <c r="C718" s="14" t="s">
        <v>232</v>
      </c>
      <c r="D718" s="14" t="s">
        <v>233</v>
      </c>
      <c r="E718" s="13">
        <v>2111</v>
      </c>
      <c r="F718" s="12" t="s">
        <v>135</v>
      </c>
      <c r="G718" s="12" t="s">
        <v>37</v>
      </c>
      <c r="H718" s="15">
        <v>56925</v>
      </c>
      <c r="I718" s="12"/>
      <c r="J718" s="12"/>
      <c r="K718" s="29"/>
      <c r="L718" s="46"/>
      <c r="M718" s="15">
        <f t="shared" ref="M718:M747" si="41">H718+I718-J718+K718-L718</f>
        <v>56925</v>
      </c>
      <c r="N718" s="12"/>
    </row>
    <row r="719" spans="1:14" x14ac:dyDescent="0.2">
      <c r="A719" s="7"/>
      <c r="B719" s="13">
        <v>1100122</v>
      </c>
      <c r="C719" s="14" t="s">
        <v>232</v>
      </c>
      <c r="D719" s="14" t="s">
        <v>233</v>
      </c>
      <c r="E719" s="13">
        <v>2121</v>
      </c>
      <c r="F719" s="12" t="s">
        <v>135</v>
      </c>
      <c r="G719" s="12" t="s">
        <v>119</v>
      </c>
      <c r="H719" s="15">
        <v>1552.5</v>
      </c>
      <c r="I719" s="12"/>
      <c r="J719" s="12"/>
      <c r="K719" s="29"/>
      <c r="L719" s="46"/>
      <c r="M719" s="15">
        <f t="shared" si="41"/>
        <v>1552.5</v>
      </c>
      <c r="N719" s="12"/>
    </row>
    <row r="720" spans="1:14" x14ac:dyDescent="0.2">
      <c r="A720" s="7"/>
      <c r="B720" s="13">
        <v>1100122</v>
      </c>
      <c r="C720" s="14" t="s">
        <v>232</v>
      </c>
      <c r="D720" s="14" t="s">
        <v>233</v>
      </c>
      <c r="E720" s="13">
        <v>2141</v>
      </c>
      <c r="F720" s="12" t="s">
        <v>135</v>
      </c>
      <c r="G720" s="12" t="s">
        <v>39</v>
      </c>
      <c r="H720" s="15">
        <v>10350</v>
      </c>
      <c r="I720" s="12"/>
      <c r="J720" s="12"/>
      <c r="K720" s="29"/>
      <c r="L720" s="46"/>
      <c r="M720" s="15">
        <f t="shared" si="41"/>
        <v>10350</v>
      </c>
      <c r="N720" s="12"/>
    </row>
    <row r="721" spans="1:14" x14ac:dyDescent="0.2">
      <c r="A721" s="7"/>
      <c r="B721" s="13">
        <v>1100122</v>
      </c>
      <c r="C721" s="14" t="s">
        <v>232</v>
      </c>
      <c r="D721" s="14" t="s">
        <v>233</v>
      </c>
      <c r="E721" s="13">
        <v>2161</v>
      </c>
      <c r="F721" s="12" t="s">
        <v>135</v>
      </c>
      <c r="G721" s="12" t="s">
        <v>40</v>
      </c>
      <c r="H721" s="15">
        <v>12420</v>
      </c>
      <c r="I721" s="12"/>
      <c r="J721" s="12"/>
      <c r="K721" s="29"/>
      <c r="L721" s="46"/>
      <c r="M721" s="15">
        <f t="shared" si="41"/>
        <v>12420</v>
      </c>
      <c r="N721" s="12"/>
    </row>
    <row r="722" spans="1:14" x14ac:dyDescent="0.2">
      <c r="A722" s="7"/>
      <c r="B722" s="13">
        <v>1100122</v>
      </c>
      <c r="C722" s="14" t="s">
        <v>232</v>
      </c>
      <c r="D722" s="14" t="s">
        <v>233</v>
      </c>
      <c r="E722" s="13">
        <v>2212</v>
      </c>
      <c r="F722" s="12" t="s">
        <v>135</v>
      </c>
      <c r="G722" s="12" t="s">
        <v>41</v>
      </c>
      <c r="H722" s="15">
        <v>8280</v>
      </c>
      <c r="I722" s="12"/>
      <c r="J722" s="12"/>
      <c r="K722" s="29"/>
      <c r="L722" s="46"/>
      <c r="M722" s="15">
        <f t="shared" si="41"/>
        <v>8280</v>
      </c>
      <c r="N722" s="12"/>
    </row>
    <row r="723" spans="1:14" x14ac:dyDescent="0.2">
      <c r="A723" s="7"/>
      <c r="B723" s="13">
        <v>1100122</v>
      </c>
      <c r="C723" s="14" t="s">
        <v>232</v>
      </c>
      <c r="D723" s="14" t="s">
        <v>233</v>
      </c>
      <c r="E723" s="13">
        <v>2231</v>
      </c>
      <c r="F723" s="12" t="s">
        <v>135</v>
      </c>
      <c r="G723" s="12" t="s">
        <v>42</v>
      </c>
      <c r="H723" s="15">
        <v>1552.5</v>
      </c>
      <c r="I723" s="12"/>
      <c r="J723" s="12"/>
      <c r="K723" s="29"/>
      <c r="L723" s="46"/>
      <c r="M723" s="15">
        <f t="shared" si="41"/>
        <v>1552.5</v>
      </c>
      <c r="N723" s="12"/>
    </row>
    <row r="724" spans="1:14" x14ac:dyDescent="0.2">
      <c r="A724" s="7"/>
      <c r="B724" s="13">
        <v>1100122</v>
      </c>
      <c r="C724" s="14" t="s">
        <v>232</v>
      </c>
      <c r="D724" s="14" t="s">
        <v>233</v>
      </c>
      <c r="E724" s="13">
        <v>2461</v>
      </c>
      <c r="F724" s="12" t="s">
        <v>135</v>
      </c>
      <c r="G724" s="12" t="s">
        <v>43</v>
      </c>
      <c r="H724" s="15">
        <v>3105</v>
      </c>
      <c r="I724" s="12"/>
      <c r="J724" s="12"/>
      <c r="K724" s="29"/>
      <c r="L724" s="46"/>
      <c r="M724" s="15">
        <f t="shared" si="41"/>
        <v>3105</v>
      </c>
      <c r="N724" s="12"/>
    </row>
    <row r="725" spans="1:14" x14ac:dyDescent="0.2">
      <c r="A725" s="7"/>
      <c r="B725" s="13">
        <v>1100122</v>
      </c>
      <c r="C725" s="14" t="s">
        <v>232</v>
      </c>
      <c r="D725" s="14" t="s">
        <v>233</v>
      </c>
      <c r="E725" s="13">
        <v>2481</v>
      </c>
      <c r="F725" s="12" t="s">
        <v>135</v>
      </c>
      <c r="G725" s="12" t="s">
        <v>79</v>
      </c>
      <c r="H725" s="15">
        <v>3105</v>
      </c>
      <c r="I725" s="12"/>
      <c r="J725" s="12"/>
      <c r="K725" s="29"/>
      <c r="L725" s="46"/>
      <c r="M725" s="15">
        <f t="shared" si="41"/>
        <v>3105</v>
      </c>
      <c r="N725" s="12"/>
    </row>
    <row r="726" spans="1:14" x14ac:dyDescent="0.2">
      <c r="A726" s="7"/>
      <c r="B726" s="13">
        <v>1100122</v>
      </c>
      <c r="C726" s="14" t="s">
        <v>232</v>
      </c>
      <c r="D726" s="14" t="s">
        <v>233</v>
      </c>
      <c r="E726" s="13">
        <v>2941</v>
      </c>
      <c r="F726" s="12" t="s">
        <v>135</v>
      </c>
      <c r="G726" s="12" t="s">
        <v>45</v>
      </c>
      <c r="H726" s="15">
        <v>1035</v>
      </c>
      <c r="I726" s="12"/>
      <c r="J726" s="12"/>
      <c r="K726" s="29"/>
      <c r="L726" s="46"/>
      <c r="M726" s="15">
        <f t="shared" si="41"/>
        <v>1035</v>
      </c>
      <c r="N726" s="12"/>
    </row>
    <row r="727" spans="1:14" ht="90" x14ac:dyDescent="0.2">
      <c r="A727" s="7">
        <v>30</v>
      </c>
      <c r="B727" s="13">
        <v>1100122</v>
      </c>
      <c r="C727" s="14" t="s">
        <v>232</v>
      </c>
      <c r="D727" s="14" t="s">
        <v>233</v>
      </c>
      <c r="E727" s="13">
        <v>2961</v>
      </c>
      <c r="F727" s="12" t="s">
        <v>135</v>
      </c>
      <c r="G727" s="12" t="s">
        <v>123</v>
      </c>
      <c r="H727" s="15">
        <v>30000</v>
      </c>
      <c r="I727" s="12"/>
      <c r="J727" s="12"/>
      <c r="K727" s="29">
        <v>10000</v>
      </c>
      <c r="L727" s="46"/>
      <c r="M727" s="15">
        <f t="shared" si="41"/>
        <v>40000</v>
      </c>
      <c r="N727" s="35" t="s">
        <v>1821</v>
      </c>
    </row>
    <row r="728" spans="1:14" x14ac:dyDescent="0.2">
      <c r="A728" s="7"/>
      <c r="B728" s="13">
        <v>1100122</v>
      </c>
      <c r="C728" s="14" t="s">
        <v>232</v>
      </c>
      <c r="D728" s="14" t="s">
        <v>233</v>
      </c>
      <c r="E728" s="13">
        <v>3181</v>
      </c>
      <c r="F728" s="12" t="s">
        <v>135</v>
      </c>
      <c r="G728" s="12" t="s">
        <v>112</v>
      </c>
      <c r="H728" s="15">
        <v>4140</v>
      </c>
      <c r="I728" s="12"/>
      <c r="J728" s="12"/>
      <c r="K728" s="29"/>
      <c r="L728" s="46"/>
      <c r="M728" s="15">
        <f t="shared" si="41"/>
        <v>4140</v>
      </c>
      <c r="N728" s="12"/>
    </row>
    <row r="729" spans="1:14" x14ac:dyDescent="0.2">
      <c r="A729" s="7"/>
      <c r="B729" s="13">
        <v>1100122</v>
      </c>
      <c r="C729" s="14" t="s">
        <v>232</v>
      </c>
      <c r="D729" s="14" t="s">
        <v>233</v>
      </c>
      <c r="E729" s="13">
        <v>3221</v>
      </c>
      <c r="F729" s="12" t="s">
        <v>135</v>
      </c>
      <c r="G729" s="12" t="s">
        <v>86</v>
      </c>
      <c r="H729" s="15">
        <v>548550</v>
      </c>
      <c r="I729" s="12"/>
      <c r="J729" s="12"/>
      <c r="K729" s="29"/>
      <c r="L729" s="30"/>
      <c r="M729" s="15">
        <f t="shared" si="41"/>
        <v>548550</v>
      </c>
      <c r="N729" s="12"/>
    </row>
    <row r="730" spans="1:14" ht="90" x14ac:dyDescent="0.2">
      <c r="A730" s="7">
        <v>30</v>
      </c>
      <c r="B730" s="13">
        <v>1100122</v>
      </c>
      <c r="C730" s="14" t="s">
        <v>232</v>
      </c>
      <c r="D730" s="14" t="s">
        <v>233</v>
      </c>
      <c r="E730" s="13">
        <v>3311</v>
      </c>
      <c r="F730" s="12" t="s">
        <v>135</v>
      </c>
      <c r="G730" s="12" t="s">
        <v>46</v>
      </c>
      <c r="H730" s="15">
        <v>197587.5</v>
      </c>
      <c r="I730" s="12"/>
      <c r="J730" s="12"/>
      <c r="K730" s="29"/>
      <c r="L730" s="30">
        <v>45000</v>
      </c>
      <c r="M730" s="15">
        <f t="shared" si="41"/>
        <v>152587.5</v>
      </c>
      <c r="N730" s="35" t="s">
        <v>1821</v>
      </c>
    </row>
    <row r="731" spans="1:14" x14ac:dyDescent="0.2">
      <c r="A731" s="7"/>
      <c r="B731" s="13">
        <v>1100122</v>
      </c>
      <c r="C731" s="14" t="s">
        <v>232</v>
      </c>
      <c r="D731" s="14" t="s">
        <v>233</v>
      </c>
      <c r="E731" s="13">
        <v>3361</v>
      </c>
      <c r="F731" s="12" t="s">
        <v>135</v>
      </c>
      <c r="G731" s="12" t="s">
        <v>47</v>
      </c>
      <c r="H731" s="15">
        <v>12175</v>
      </c>
      <c r="I731" s="12"/>
      <c r="J731" s="12"/>
      <c r="K731" s="29"/>
      <c r="L731" s="30"/>
      <c r="M731" s="15">
        <f t="shared" si="41"/>
        <v>12175</v>
      </c>
      <c r="N731" s="12"/>
    </row>
    <row r="732" spans="1:14" ht="90" x14ac:dyDescent="0.2">
      <c r="A732" s="7">
        <v>30</v>
      </c>
      <c r="B732" s="13">
        <v>1100122</v>
      </c>
      <c r="C732" s="14" t="s">
        <v>232</v>
      </c>
      <c r="D732" s="14" t="s">
        <v>233</v>
      </c>
      <c r="E732" s="13">
        <v>3441</v>
      </c>
      <c r="F732" s="12" t="s">
        <v>135</v>
      </c>
      <c r="G732" s="12" t="s">
        <v>90</v>
      </c>
      <c r="H732" s="15">
        <v>20525</v>
      </c>
      <c r="I732" s="12"/>
      <c r="J732" s="12"/>
      <c r="K732" s="29">
        <v>30000</v>
      </c>
      <c r="L732" s="46"/>
      <c r="M732" s="15">
        <f t="shared" si="41"/>
        <v>50525</v>
      </c>
      <c r="N732" s="35" t="s">
        <v>1821</v>
      </c>
    </row>
    <row r="733" spans="1:14" x14ac:dyDescent="0.2">
      <c r="A733" s="7"/>
      <c r="B733" s="13">
        <v>1100122</v>
      </c>
      <c r="C733" s="14" t="s">
        <v>232</v>
      </c>
      <c r="D733" s="14" t="s">
        <v>233</v>
      </c>
      <c r="E733" s="13">
        <v>3531</v>
      </c>
      <c r="F733" s="12" t="s">
        <v>135</v>
      </c>
      <c r="G733" s="12" t="s">
        <v>50</v>
      </c>
      <c r="H733" s="15">
        <v>15525</v>
      </c>
      <c r="I733" s="12"/>
      <c r="J733" s="12"/>
      <c r="K733" s="29"/>
      <c r="L733" s="46"/>
      <c r="M733" s="15">
        <f t="shared" si="41"/>
        <v>15525</v>
      </c>
      <c r="N733" s="12"/>
    </row>
    <row r="734" spans="1:14" ht="90" x14ac:dyDescent="0.2">
      <c r="A734" s="7">
        <v>30</v>
      </c>
      <c r="B734" s="13">
        <v>1100122</v>
      </c>
      <c r="C734" s="14" t="s">
        <v>232</v>
      </c>
      <c r="D734" s="14" t="s">
        <v>233</v>
      </c>
      <c r="E734" s="13">
        <v>3551</v>
      </c>
      <c r="F734" s="12" t="s">
        <v>135</v>
      </c>
      <c r="G734" s="12" t="s">
        <v>124</v>
      </c>
      <c r="H734" s="15">
        <v>30000</v>
      </c>
      <c r="I734" s="12"/>
      <c r="J734" s="12"/>
      <c r="K734" s="29">
        <v>5000</v>
      </c>
      <c r="L734" s="46"/>
      <c r="M734" s="15">
        <f t="shared" si="41"/>
        <v>35000</v>
      </c>
      <c r="N734" s="35" t="s">
        <v>1821</v>
      </c>
    </row>
    <row r="735" spans="1:14" x14ac:dyDescent="0.2">
      <c r="A735" s="7"/>
      <c r="B735" s="13">
        <v>1100122</v>
      </c>
      <c r="C735" s="14" t="s">
        <v>232</v>
      </c>
      <c r="D735" s="14" t="s">
        <v>233</v>
      </c>
      <c r="E735" s="13">
        <v>3721</v>
      </c>
      <c r="F735" s="12" t="s">
        <v>135</v>
      </c>
      <c r="G735" s="12" t="s">
        <v>51</v>
      </c>
      <c r="H735" s="15">
        <v>15525</v>
      </c>
      <c r="I735" s="12"/>
      <c r="J735" s="12"/>
      <c r="K735" s="29"/>
      <c r="L735" s="46"/>
      <c r="M735" s="15">
        <f t="shared" si="41"/>
        <v>15525</v>
      </c>
      <c r="N735" s="12"/>
    </row>
    <row r="736" spans="1:14" x14ac:dyDescent="0.2">
      <c r="A736" s="7"/>
      <c r="B736" s="13">
        <v>1100122</v>
      </c>
      <c r="C736" s="14" t="s">
        <v>232</v>
      </c>
      <c r="D736" s="14" t="s">
        <v>233</v>
      </c>
      <c r="E736" s="13">
        <v>3941</v>
      </c>
      <c r="F736" s="12" t="s">
        <v>135</v>
      </c>
      <c r="G736" s="12" t="s">
        <v>234</v>
      </c>
      <c r="H736" s="15">
        <v>3838207.04</v>
      </c>
      <c r="I736" s="12"/>
      <c r="J736" s="12"/>
      <c r="K736" s="29"/>
      <c r="L736" s="46"/>
      <c r="M736" s="15">
        <f t="shared" si="41"/>
        <v>3838207.04</v>
      </c>
      <c r="N736" s="12"/>
    </row>
    <row r="737" spans="1:14" x14ac:dyDescent="0.2">
      <c r="A737" s="7"/>
      <c r="B737" s="13">
        <v>1500522</v>
      </c>
      <c r="C737" s="14" t="s">
        <v>232</v>
      </c>
      <c r="D737" s="14" t="s">
        <v>233</v>
      </c>
      <c r="E737" s="13">
        <v>1131</v>
      </c>
      <c r="F737" s="12" t="s">
        <v>135</v>
      </c>
      <c r="G737" s="14" t="s">
        <v>55</v>
      </c>
      <c r="H737" s="15">
        <v>1531724.34</v>
      </c>
      <c r="I737" s="12"/>
      <c r="J737" s="12"/>
      <c r="K737" s="29"/>
      <c r="L737" s="30"/>
      <c r="M737" s="15">
        <f t="shared" si="41"/>
        <v>1531724.34</v>
      </c>
      <c r="N737" s="12"/>
    </row>
    <row r="738" spans="1:14" ht="45" x14ac:dyDescent="0.2">
      <c r="A738" s="7" t="s">
        <v>1881</v>
      </c>
      <c r="B738" s="13">
        <v>1500522</v>
      </c>
      <c r="C738" s="14" t="s">
        <v>232</v>
      </c>
      <c r="D738" s="14" t="s">
        <v>233</v>
      </c>
      <c r="E738" s="13">
        <v>1321</v>
      </c>
      <c r="F738" s="12" t="s">
        <v>135</v>
      </c>
      <c r="G738" s="12" t="s">
        <v>56</v>
      </c>
      <c r="H738" s="15">
        <v>39261.07</v>
      </c>
      <c r="I738" s="12"/>
      <c r="J738" s="12"/>
      <c r="K738" s="29">
        <v>1300</v>
      </c>
      <c r="L738" s="30"/>
      <c r="M738" s="15">
        <f t="shared" si="41"/>
        <v>40561.07</v>
      </c>
      <c r="N738" s="35" t="s">
        <v>1886</v>
      </c>
    </row>
    <row r="739" spans="1:14" x14ac:dyDescent="0.2">
      <c r="A739" s="7"/>
      <c r="B739" s="13">
        <v>1500522</v>
      </c>
      <c r="C739" s="14" t="s">
        <v>232</v>
      </c>
      <c r="D739" s="14" t="s">
        <v>233</v>
      </c>
      <c r="E739" s="13">
        <v>1323</v>
      </c>
      <c r="F739" s="12" t="s">
        <v>135</v>
      </c>
      <c r="G739" s="12" t="s">
        <v>57</v>
      </c>
      <c r="H739" s="15">
        <v>175095.9</v>
      </c>
      <c r="I739" s="12"/>
      <c r="J739" s="12"/>
      <c r="K739" s="29"/>
      <c r="L739" s="30"/>
      <c r="M739" s="15">
        <f t="shared" si="41"/>
        <v>175095.9</v>
      </c>
      <c r="N739" s="12"/>
    </row>
    <row r="740" spans="1:14" x14ac:dyDescent="0.2">
      <c r="A740" s="7"/>
      <c r="B740" s="13">
        <v>1500522</v>
      </c>
      <c r="C740" s="14" t="s">
        <v>232</v>
      </c>
      <c r="D740" s="14" t="s">
        <v>233</v>
      </c>
      <c r="E740" s="13">
        <v>1413</v>
      </c>
      <c r="F740" s="12" t="s">
        <v>135</v>
      </c>
      <c r="G740" s="12" t="s">
        <v>58</v>
      </c>
      <c r="H740" s="15">
        <v>309909.46000000002</v>
      </c>
      <c r="I740" s="12"/>
      <c r="J740" s="12"/>
      <c r="K740" s="29"/>
      <c r="L740" s="46"/>
      <c r="M740" s="15">
        <f t="shared" si="41"/>
        <v>309909.46000000002</v>
      </c>
      <c r="N740" s="12"/>
    </row>
    <row r="741" spans="1:14" x14ac:dyDescent="0.2">
      <c r="A741" s="7"/>
      <c r="B741" s="13">
        <v>1500522</v>
      </c>
      <c r="C741" s="14" t="s">
        <v>232</v>
      </c>
      <c r="D741" s="14" t="s">
        <v>233</v>
      </c>
      <c r="E741" s="13">
        <v>1421</v>
      </c>
      <c r="F741" s="12" t="s">
        <v>135</v>
      </c>
      <c r="G741" s="12" t="s">
        <v>59</v>
      </c>
      <c r="H741" s="15">
        <v>94604.35</v>
      </c>
      <c r="I741" s="12"/>
      <c r="J741" s="12"/>
      <c r="K741" s="29"/>
      <c r="L741" s="46"/>
      <c r="M741" s="15">
        <f t="shared" si="41"/>
        <v>94604.35</v>
      </c>
      <c r="N741" s="12"/>
    </row>
    <row r="742" spans="1:14" x14ac:dyDescent="0.2">
      <c r="A742" s="7"/>
      <c r="B742" s="13">
        <v>1500522</v>
      </c>
      <c r="C742" s="14" t="s">
        <v>232</v>
      </c>
      <c r="D742" s="14" t="s">
        <v>233</v>
      </c>
      <c r="E742" s="13">
        <v>1431</v>
      </c>
      <c r="F742" s="12" t="s">
        <v>135</v>
      </c>
      <c r="G742" s="12" t="s">
        <v>60</v>
      </c>
      <c r="H742" s="15">
        <v>101087.07</v>
      </c>
      <c r="I742" s="12"/>
      <c r="J742" s="12"/>
      <c r="K742" s="29"/>
      <c r="L742" s="46"/>
      <c r="M742" s="15">
        <f t="shared" si="41"/>
        <v>101087.07</v>
      </c>
      <c r="N742" s="12"/>
    </row>
    <row r="743" spans="1:14" x14ac:dyDescent="0.2">
      <c r="A743" s="7"/>
      <c r="B743" s="13">
        <v>1500522</v>
      </c>
      <c r="C743" s="14" t="s">
        <v>232</v>
      </c>
      <c r="D743" s="14" t="s">
        <v>233</v>
      </c>
      <c r="E743" s="13">
        <v>1542</v>
      </c>
      <c r="F743" s="12" t="s">
        <v>135</v>
      </c>
      <c r="G743" s="12" t="s">
        <v>63</v>
      </c>
      <c r="H743" s="15">
        <v>46205.69</v>
      </c>
      <c r="I743" s="12"/>
      <c r="J743" s="12"/>
      <c r="K743" s="29"/>
      <c r="L743" s="46"/>
      <c r="M743" s="15">
        <f t="shared" si="41"/>
        <v>46205.69</v>
      </c>
      <c r="N743" s="12"/>
    </row>
    <row r="744" spans="1:14" x14ac:dyDescent="0.2">
      <c r="A744" s="7"/>
      <c r="B744" s="13">
        <v>1500522</v>
      </c>
      <c r="C744" s="14" t="s">
        <v>232</v>
      </c>
      <c r="D744" s="14" t="s">
        <v>233</v>
      </c>
      <c r="E744" s="13">
        <v>1543</v>
      </c>
      <c r="F744" s="12" t="s">
        <v>135</v>
      </c>
      <c r="G744" s="12" t="s">
        <v>64</v>
      </c>
      <c r="H744" s="15">
        <v>6259.19</v>
      </c>
      <c r="I744" s="12"/>
      <c r="J744" s="12"/>
      <c r="K744" s="29"/>
      <c r="L744" s="46"/>
      <c r="M744" s="15">
        <f t="shared" si="41"/>
        <v>6259.19</v>
      </c>
      <c r="N744" s="12"/>
    </row>
    <row r="745" spans="1:14" x14ac:dyDescent="0.2">
      <c r="A745" s="7"/>
      <c r="B745" s="13">
        <v>1500522</v>
      </c>
      <c r="C745" s="14" t="s">
        <v>232</v>
      </c>
      <c r="D745" s="14" t="s">
        <v>233</v>
      </c>
      <c r="E745" s="13">
        <v>1544</v>
      </c>
      <c r="F745" s="12" t="s">
        <v>135</v>
      </c>
      <c r="G745" s="12" t="s">
        <v>65</v>
      </c>
      <c r="H745" s="15">
        <v>8738.1</v>
      </c>
      <c r="I745" s="12"/>
      <c r="J745" s="12"/>
      <c r="K745" s="29"/>
      <c r="L745" s="30"/>
      <c r="M745" s="15">
        <f t="shared" si="41"/>
        <v>8738.1</v>
      </c>
      <c r="N745" s="12"/>
    </row>
    <row r="746" spans="1:14" x14ac:dyDescent="0.2">
      <c r="A746" s="7"/>
      <c r="B746" s="13">
        <v>1500522</v>
      </c>
      <c r="C746" s="14" t="s">
        <v>232</v>
      </c>
      <c r="D746" s="14" t="s">
        <v>233</v>
      </c>
      <c r="E746" s="13">
        <v>1591</v>
      </c>
      <c r="F746" s="12" t="s">
        <v>135</v>
      </c>
      <c r="G746" s="12" t="s">
        <v>111</v>
      </c>
      <c r="H746" s="15">
        <v>13035.71</v>
      </c>
      <c r="I746" s="12"/>
      <c r="J746" s="12"/>
      <c r="K746" s="29"/>
      <c r="L746" s="46"/>
      <c r="M746" s="15">
        <f t="shared" si="41"/>
        <v>13035.71</v>
      </c>
      <c r="N746" s="12"/>
    </row>
    <row r="747" spans="1:14" ht="45" x14ac:dyDescent="0.2">
      <c r="A747" s="7">
        <v>43</v>
      </c>
      <c r="B747" s="13">
        <v>1500522</v>
      </c>
      <c r="C747" s="14" t="s">
        <v>232</v>
      </c>
      <c r="D747" s="14" t="s">
        <v>233</v>
      </c>
      <c r="E747" s="13">
        <v>3981</v>
      </c>
      <c r="F747" s="12" t="s">
        <v>135</v>
      </c>
      <c r="G747" s="12" t="s">
        <v>66</v>
      </c>
      <c r="H747" s="15">
        <v>41982.3</v>
      </c>
      <c r="I747" s="12"/>
      <c r="J747" s="12"/>
      <c r="K747" s="29">
        <v>5000</v>
      </c>
      <c r="L747" s="30"/>
      <c r="M747" s="15">
        <f t="shared" si="41"/>
        <v>46982.3</v>
      </c>
      <c r="N747" s="35" t="s">
        <v>1865</v>
      </c>
    </row>
    <row r="748" spans="1:14" ht="15" x14ac:dyDescent="0.25">
      <c r="A748" s="7"/>
      <c r="B748" s="23" t="s">
        <v>235</v>
      </c>
      <c r="C748" s="23"/>
      <c r="D748" s="23"/>
      <c r="E748" s="23"/>
      <c r="F748" s="24"/>
      <c r="G748" s="25" t="s">
        <v>18</v>
      </c>
      <c r="H748" s="27">
        <v>7178462.7200000007</v>
      </c>
      <c r="I748" s="27">
        <f t="shared" ref="I748:L748" si="42">SUM(I718:I747)</f>
        <v>0</v>
      </c>
      <c r="J748" s="27">
        <f t="shared" si="42"/>
        <v>0</v>
      </c>
      <c r="K748" s="27">
        <f t="shared" si="42"/>
        <v>51300</v>
      </c>
      <c r="L748" s="27">
        <f t="shared" si="42"/>
        <v>45000</v>
      </c>
      <c r="M748" s="27">
        <f>SUM(M718:M747)</f>
        <v>7184762.7200000007</v>
      </c>
      <c r="N748" s="12"/>
    </row>
    <row r="749" spans="1:14" ht="15" x14ac:dyDescent="0.25">
      <c r="A749" s="7"/>
      <c r="B749" s="23" t="s">
        <v>236</v>
      </c>
      <c r="C749" s="21"/>
      <c r="D749" s="21"/>
      <c r="E749" s="32"/>
      <c r="F749" s="21"/>
      <c r="G749" s="33"/>
      <c r="H749" s="21"/>
      <c r="I749" s="21"/>
      <c r="J749" s="21"/>
      <c r="K749" s="49"/>
      <c r="L749" s="21"/>
      <c r="M749" s="21"/>
      <c r="N749" s="12"/>
    </row>
    <row r="750" spans="1:14" x14ac:dyDescent="0.2">
      <c r="A750" s="7"/>
      <c r="B750" s="13">
        <v>1100121</v>
      </c>
      <c r="C750" s="14" t="s">
        <v>237</v>
      </c>
      <c r="D750" s="14" t="s">
        <v>238</v>
      </c>
      <c r="E750" s="13">
        <v>5831</v>
      </c>
      <c r="F750" s="12" t="s">
        <v>239</v>
      </c>
      <c r="G750" s="12" t="s">
        <v>240</v>
      </c>
      <c r="H750" s="15">
        <v>4800000</v>
      </c>
      <c r="I750" s="12"/>
      <c r="J750" s="12"/>
      <c r="K750" s="50"/>
      <c r="L750" s="12"/>
      <c r="M750" s="15">
        <f t="shared" ref="M750:M781" si="43">H750+I750-J750+K750-L750</f>
        <v>4800000</v>
      </c>
      <c r="N750" s="12"/>
    </row>
    <row r="751" spans="1:14" ht="140.25" x14ac:dyDescent="0.2">
      <c r="A751" s="7" t="s">
        <v>1859</v>
      </c>
      <c r="B751" s="229">
        <v>1100121</v>
      </c>
      <c r="C751" s="44" t="s">
        <v>237</v>
      </c>
      <c r="D751" s="44" t="s">
        <v>238</v>
      </c>
      <c r="E751" s="221">
        <v>7991</v>
      </c>
      <c r="F751" s="34" t="s">
        <v>239</v>
      </c>
      <c r="G751" s="12" t="s">
        <v>241</v>
      </c>
      <c r="H751" s="15">
        <v>4122095.66</v>
      </c>
      <c r="I751" s="12"/>
      <c r="J751" s="12"/>
      <c r="K751" s="29"/>
      <c r="L751" s="30">
        <f>1500000+1000015</f>
        <v>2500015</v>
      </c>
      <c r="M751" s="15">
        <f t="shared" si="43"/>
        <v>1622080.6600000001</v>
      </c>
      <c r="N751" s="51" t="s">
        <v>1862</v>
      </c>
    </row>
    <row r="752" spans="1:14" x14ac:dyDescent="0.2">
      <c r="A752" s="7"/>
      <c r="B752" s="13">
        <v>1100122</v>
      </c>
      <c r="C752" s="14" t="s">
        <v>237</v>
      </c>
      <c r="D752" s="14" t="s">
        <v>238</v>
      </c>
      <c r="E752" s="13">
        <v>2111</v>
      </c>
      <c r="F752" s="12" t="s">
        <v>239</v>
      </c>
      <c r="G752" s="12" t="s">
        <v>37</v>
      </c>
      <c r="H752" s="15">
        <v>441630</v>
      </c>
      <c r="I752" s="12"/>
      <c r="J752" s="12"/>
      <c r="K752" s="29"/>
      <c r="L752" s="12"/>
      <c r="M752" s="15">
        <f t="shared" si="43"/>
        <v>441630</v>
      </c>
      <c r="N752" s="12"/>
    </row>
    <row r="753" spans="1:14" x14ac:dyDescent="0.2">
      <c r="A753" s="7"/>
      <c r="B753" s="13">
        <v>1100122</v>
      </c>
      <c r="C753" s="14" t="s">
        <v>237</v>
      </c>
      <c r="D753" s="14" t="s">
        <v>238</v>
      </c>
      <c r="E753" s="13">
        <v>2112</v>
      </c>
      <c r="F753" s="12" t="s">
        <v>239</v>
      </c>
      <c r="G753" s="12" t="s">
        <v>38</v>
      </c>
      <c r="H753" s="15">
        <v>771575</v>
      </c>
      <c r="I753" s="12"/>
      <c r="J753" s="12"/>
      <c r="K753" s="29"/>
      <c r="L753" s="12"/>
      <c r="M753" s="15">
        <f t="shared" si="43"/>
        <v>771575</v>
      </c>
      <c r="N753" s="47"/>
    </row>
    <row r="754" spans="1:14" x14ac:dyDescent="0.2">
      <c r="A754" s="7"/>
      <c r="B754" s="13">
        <v>1100122</v>
      </c>
      <c r="C754" s="14" t="s">
        <v>237</v>
      </c>
      <c r="D754" s="14" t="s">
        <v>238</v>
      </c>
      <c r="E754" s="13">
        <v>2121</v>
      </c>
      <c r="F754" s="12" t="s">
        <v>239</v>
      </c>
      <c r="G754" s="12" t="s">
        <v>119</v>
      </c>
      <c r="H754" s="15">
        <v>46575</v>
      </c>
      <c r="I754" s="12"/>
      <c r="J754" s="12"/>
      <c r="K754" s="29"/>
      <c r="L754" s="12"/>
      <c r="M754" s="15">
        <f t="shared" si="43"/>
        <v>46575</v>
      </c>
      <c r="N754" s="12"/>
    </row>
    <row r="755" spans="1:14" x14ac:dyDescent="0.2">
      <c r="A755" s="7"/>
      <c r="B755" s="13">
        <v>1100122</v>
      </c>
      <c r="C755" s="14" t="s">
        <v>237</v>
      </c>
      <c r="D755" s="14" t="s">
        <v>238</v>
      </c>
      <c r="E755" s="13">
        <v>2141</v>
      </c>
      <c r="F755" s="12" t="s">
        <v>239</v>
      </c>
      <c r="G755" s="12" t="s">
        <v>39</v>
      </c>
      <c r="H755" s="15">
        <v>150000</v>
      </c>
      <c r="I755" s="12"/>
      <c r="J755" s="12"/>
      <c r="K755" s="29"/>
      <c r="L755" s="12"/>
      <c r="M755" s="15">
        <f t="shared" si="43"/>
        <v>150000</v>
      </c>
      <c r="N755" s="12"/>
    </row>
    <row r="756" spans="1:14" x14ac:dyDescent="0.2">
      <c r="A756" s="7"/>
      <c r="B756" s="13">
        <v>1100122</v>
      </c>
      <c r="C756" s="14" t="s">
        <v>237</v>
      </c>
      <c r="D756" s="14" t="s">
        <v>238</v>
      </c>
      <c r="E756" s="13">
        <v>2142</v>
      </c>
      <c r="F756" s="12" t="s">
        <v>239</v>
      </c>
      <c r="G756" s="12" t="s">
        <v>73</v>
      </c>
      <c r="H756" s="15">
        <v>25875</v>
      </c>
      <c r="I756" s="12"/>
      <c r="J756" s="12"/>
      <c r="K756" s="29"/>
      <c r="L756" s="12"/>
      <c r="M756" s="15">
        <f t="shared" si="43"/>
        <v>25875</v>
      </c>
      <c r="N756" s="12"/>
    </row>
    <row r="757" spans="1:14" x14ac:dyDescent="0.2">
      <c r="A757" s="7"/>
      <c r="B757" s="13">
        <v>1100122</v>
      </c>
      <c r="C757" s="14" t="s">
        <v>237</v>
      </c>
      <c r="D757" s="14" t="s">
        <v>238</v>
      </c>
      <c r="E757" s="13">
        <v>2151</v>
      </c>
      <c r="F757" s="12" t="s">
        <v>239</v>
      </c>
      <c r="G757" s="12" t="s">
        <v>74</v>
      </c>
      <c r="H757" s="15">
        <v>6210</v>
      </c>
      <c r="I757" s="12"/>
      <c r="J757" s="12"/>
      <c r="K757" s="29"/>
      <c r="L757" s="12"/>
      <c r="M757" s="15">
        <f t="shared" si="43"/>
        <v>6210</v>
      </c>
      <c r="N757" s="12"/>
    </row>
    <row r="758" spans="1:14" x14ac:dyDescent="0.2">
      <c r="A758" s="7"/>
      <c r="B758" s="13">
        <v>1100122</v>
      </c>
      <c r="C758" s="14" t="s">
        <v>237</v>
      </c>
      <c r="D758" s="14" t="s">
        <v>238</v>
      </c>
      <c r="E758" s="13">
        <v>2161</v>
      </c>
      <c r="F758" s="12" t="s">
        <v>239</v>
      </c>
      <c r="G758" s="12" t="s">
        <v>40</v>
      </c>
      <c r="H758" s="15">
        <v>56925</v>
      </c>
      <c r="I758" s="12"/>
      <c r="J758" s="12"/>
      <c r="K758" s="29"/>
      <c r="L758" s="12"/>
      <c r="M758" s="15">
        <f t="shared" si="43"/>
        <v>56925</v>
      </c>
      <c r="N758" s="12"/>
    </row>
    <row r="759" spans="1:14" x14ac:dyDescent="0.2">
      <c r="A759" s="7"/>
      <c r="B759" s="13">
        <v>1100122</v>
      </c>
      <c r="C759" s="14" t="s">
        <v>237</v>
      </c>
      <c r="D759" s="14" t="s">
        <v>238</v>
      </c>
      <c r="E759" s="13">
        <v>2212</v>
      </c>
      <c r="F759" s="12" t="s">
        <v>239</v>
      </c>
      <c r="G759" s="12" t="s">
        <v>41</v>
      </c>
      <c r="H759" s="15">
        <v>100000</v>
      </c>
      <c r="I759" s="12"/>
      <c r="J759" s="12"/>
      <c r="K759" s="29"/>
      <c r="L759" s="12"/>
      <c r="M759" s="15">
        <f t="shared" si="43"/>
        <v>100000</v>
      </c>
      <c r="N759" s="12"/>
    </row>
    <row r="760" spans="1:14" x14ac:dyDescent="0.2">
      <c r="A760" s="7"/>
      <c r="B760" s="13">
        <v>1100122</v>
      </c>
      <c r="C760" s="14" t="s">
        <v>237</v>
      </c>
      <c r="D760" s="14" t="s">
        <v>238</v>
      </c>
      <c r="E760" s="13">
        <v>2461</v>
      </c>
      <c r="F760" s="12" t="s">
        <v>239</v>
      </c>
      <c r="G760" s="12" t="s">
        <v>43</v>
      </c>
      <c r="H760" s="15">
        <v>56000</v>
      </c>
      <c r="I760" s="12"/>
      <c r="J760" s="12"/>
      <c r="K760" s="29"/>
      <c r="L760" s="12"/>
      <c r="M760" s="15">
        <f t="shared" si="43"/>
        <v>56000</v>
      </c>
      <c r="N760" s="47"/>
    </row>
    <row r="761" spans="1:14" x14ac:dyDescent="0.2">
      <c r="A761" s="7"/>
      <c r="B761" s="13">
        <v>1100122</v>
      </c>
      <c r="C761" s="14" t="s">
        <v>237</v>
      </c>
      <c r="D761" s="14" t="s">
        <v>238</v>
      </c>
      <c r="E761" s="13">
        <v>2491</v>
      </c>
      <c r="F761" s="12" t="s">
        <v>239</v>
      </c>
      <c r="G761" s="12" t="s">
        <v>80</v>
      </c>
      <c r="H761" s="15">
        <v>15525</v>
      </c>
      <c r="I761" s="12"/>
      <c r="J761" s="12"/>
      <c r="K761" s="29"/>
      <c r="L761" s="12"/>
      <c r="M761" s="15">
        <f t="shared" si="43"/>
        <v>15525</v>
      </c>
      <c r="N761" s="12"/>
    </row>
    <row r="762" spans="1:14" x14ac:dyDescent="0.2">
      <c r="A762" s="7"/>
      <c r="B762" s="13">
        <v>1100122</v>
      </c>
      <c r="C762" s="14" t="s">
        <v>237</v>
      </c>
      <c r="D762" s="14" t="s">
        <v>238</v>
      </c>
      <c r="E762" s="13">
        <v>2921</v>
      </c>
      <c r="F762" s="12" t="s">
        <v>239</v>
      </c>
      <c r="G762" s="12" t="s">
        <v>122</v>
      </c>
      <c r="H762" s="15">
        <v>5175</v>
      </c>
      <c r="I762" s="12"/>
      <c r="J762" s="12"/>
      <c r="K762" s="29"/>
      <c r="L762" s="12"/>
      <c r="M762" s="15">
        <f t="shared" si="43"/>
        <v>5175</v>
      </c>
      <c r="N762" s="52"/>
    </row>
    <row r="763" spans="1:14" x14ac:dyDescent="0.2">
      <c r="A763" s="7"/>
      <c r="B763" s="13">
        <v>1100122</v>
      </c>
      <c r="C763" s="14" t="s">
        <v>237</v>
      </c>
      <c r="D763" s="14" t="s">
        <v>238</v>
      </c>
      <c r="E763" s="13">
        <v>2931</v>
      </c>
      <c r="F763" s="12" t="s">
        <v>239</v>
      </c>
      <c r="G763" s="12" t="s">
        <v>85</v>
      </c>
      <c r="H763" s="15">
        <v>8280</v>
      </c>
      <c r="I763" s="12"/>
      <c r="J763" s="12"/>
      <c r="K763" s="29"/>
      <c r="L763" s="12"/>
      <c r="M763" s="15">
        <f t="shared" si="43"/>
        <v>8280</v>
      </c>
      <c r="N763" s="12"/>
    </row>
    <row r="764" spans="1:14" x14ac:dyDescent="0.2">
      <c r="A764" s="7"/>
      <c r="B764" s="13">
        <v>1100122</v>
      </c>
      <c r="C764" s="14" t="s">
        <v>237</v>
      </c>
      <c r="D764" s="14" t="s">
        <v>238</v>
      </c>
      <c r="E764" s="13">
        <v>2941</v>
      </c>
      <c r="F764" s="12" t="s">
        <v>239</v>
      </c>
      <c r="G764" s="12" t="s">
        <v>45</v>
      </c>
      <c r="H764" s="15">
        <v>49680</v>
      </c>
      <c r="I764" s="12"/>
      <c r="J764" s="12"/>
      <c r="K764" s="29"/>
      <c r="L764" s="12"/>
      <c r="M764" s="15">
        <f t="shared" si="43"/>
        <v>49680</v>
      </c>
      <c r="N764" s="12"/>
    </row>
    <row r="765" spans="1:14" x14ac:dyDescent="0.2">
      <c r="A765" s="7"/>
      <c r="B765" s="13">
        <v>1100122</v>
      </c>
      <c r="C765" s="14" t="s">
        <v>237</v>
      </c>
      <c r="D765" s="14" t="s">
        <v>238</v>
      </c>
      <c r="E765" s="13">
        <v>2961</v>
      </c>
      <c r="F765" s="12" t="s">
        <v>239</v>
      </c>
      <c r="G765" s="12" t="s">
        <v>123</v>
      </c>
      <c r="H765" s="15">
        <v>30000</v>
      </c>
      <c r="I765" s="12"/>
      <c r="J765" s="12"/>
      <c r="K765" s="29"/>
      <c r="L765" s="12"/>
      <c r="M765" s="15">
        <f t="shared" si="43"/>
        <v>30000</v>
      </c>
      <c r="N765" s="12"/>
    </row>
    <row r="766" spans="1:14" x14ac:dyDescent="0.2">
      <c r="A766" s="7"/>
      <c r="B766" s="13">
        <v>1100122</v>
      </c>
      <c r="C766" s="14" t="s">
        <v>237</v>
      </c>
      <c r="D766" s="14" t="s">
        <v>238</v>
      </c>
      <c r="E766" s="13">
        <v>3111</v>
      </c>
      <c r="F766" s="12" t="s">
        <v>239</v>
      </c>
      <c r="G766" s="12" t="s">
        <v>242</v>
      </c>
      <c r="H766" s="15">
        <v>0</v>
      </c>
      <c r="I766" s="12"/>
      <c r="J766" s="12"/>
      <c r="K766" s="29"/>
      <c r="L766" s="12"/>
      <c r="M766" s="15">
        <f t="shared" si="43"/>
        <v>0</v>
      </c>
      <c r="N766" s="12"/>
    </row>
    <row r="767" spans="1:14" x14ac:dyDescent="0.2">
      <c r="A767" s="7"/>
      <c r="B767" s="13">
        <v>1100122</v>
      </c>
      <c r="C767" s="14" t="s">
        <v>237</v>
      </c>
      <c r="D767" s="14" t="s">
        <v>238</v>
      </c>
      <c r="E767" s="13">
        <v>3112</v>
      </c>
      <c r="F767" s="12" t="s">
        <v>239</v>
      </c>
      <c r="G767" s="12" t="s">
        <v>243</v>
      </c>
      <c r="H767" s="15">
        <v>43361712</v>
      </c>
      <c r="I767" s="12"/>
      <c r="J767" s="12"/>
      <c r="K767" s="29"/>
      <c r="L767" s="30"/>
      <c r="M767" s="15">
        <f t="shared" si="43"/>
        <v>43361712</v>
      </c>
      <c r="N767" s="47"/>
    </row>
    <row r="768" spans="1:14" x14ac:dyDescent="0.2">
      <c r="A768" s="7"/>
      <c r="B768" s="13">
        <v>1100122</v>
      </c>
      <c r="C768" s="14" t="s">
        <v>237</v>
      </c>
      <c r="D768" s="14" t="s">
        <v>238</v>
      </c>
      <c r="E768" s="13">
        <v>3151</v>
      </c>
      <c r="F768" s="12" t="s">
        <v>239</v>
      </c>
      <c r="G768" s="12" t="s">
        <v>244</v>
      </c>
      <c r="H768" s="15">
        <v>310500</v>
      </c>
      <c r="I768" s="12"/>
      <c r="J768" s="12"/>
      <c r="K768" s="29"/>
      <c r="L768" s="12"/>
      <c r="M768" s="15">
        <f t="shared" si="43"/>
        <v>310500</v>
      </c>
      <c r="N768" s="12"/>
    </row>
    <row r="769" spans="1:14" x14ac:dyDescent="0.2">
      <c r="A769" s="7"/>
      <c r="B769" s="13">
        <v>1100122</v>
      </c>
      <c r="C769" s="14" t="s">
        <v>237</v>
      </c>
      <c r="D769" s="14" t="s">
        <v>238</v>
      </c>
      <c r="E769" s="13">
        <v>3181</v>
      </c>
      <c r="F769" s="12" t="s">
        <v>239</v>
      </c>
      <c r="G769" s="12" t="s">
        <v>112</v>
      </c>
      <c r="H769" s="15">
        <v>6035</v>
      </c>
      <c r="I769" s="12"/>
      <c r="J769" s="12"/>
      <c r="K769" s="29"/>
      <c r="L769" s="12"/>
      <c r="M769" s="15">
        <f t="shared" si="43"/>
        <v>6035</v>
      </c>
      <c r="N769" s="12"/>
    </row>
    <row r="770" spans="1:14" x14ac:dyDescent="0.2">
      <c r="A770" s="7"/>
      <c r="B770" s="13">
        <v>1100122</v>
      </c>
      <c r="C770" s="14" t="s">
        <v>237</v>
      </c>
      <c r="D770" s="14" t="s">
        <v>238</v>
      </c>
      <c r="E770" s="13">
        <v>3231</v>
      </c>
      <c r="F770" s="12" t="s">
        <v>239</v>
      </c>
      <c r="G770" s="12" t="s">
        <v>245</v>
      </c>
      <c r="H770" s="15">
        <v>275000</v>
      </c>
      <c r="I770" s="12"/>
      <c r="J770" s="12"/>
      <c r="K770" s="29"/>
      <c r="L770" s="12"/>
      <c r="M770" s="15">
        <f t="shared" si="43"/>
        <v>275000</v>
      </c>
      <c r="N770" s="47"/>
    </row>
    <row r="771" spans="1:14" x14ac:dyDescent="0.2">
      <c r="A771" s="7"/>
      <c r="B771" s="13">
        <v>1100122</v>
      </c>
      <c r="C771" s="44" t="s">
        <v>237</v>
      </c>
      <c r="D771" s="44" t="s">
        <v>238</v>
      </c>
      <c r="E771" s="13">
        <v>3233</v>
      </c>
      <c r="F771" s="34" t="s">
        <v>239</v>
      </c>
      <c r="G771" s="53" t="s">
        <v>246</v>
      </c>
      <c r="H771" s="15">
        <v>20000</v>
      </c>
      <c r="I771" s="12"/>
      <c r="J771" s="12"/>
      <c r="K771" s="29"/>
      <c r="L771" s="12"/>
      <c r="M771" s="15">
        <f t="shared" si="43"/>
        <v>20000</v>
      </c>
      <c r="N771" s="47"/>
    </row>
    <row r="772" spans="1:14" x14ac:dyDescent="0.2">
      <c r="A772" s="7"/>
      <c r="B772" s="13">
        <v>1100122</v>
      </c>
      <c r="C772" s="14" t="s">
        <v>237</v>
      </c>
      <c r="D772" s="14" t="s">
        <v>238</v>
      </c>
      <c r="E772" s="13">
        <v>3331</v>
      </c>
      <c r="F772" s="12" t="s">
        <v>239</v>
      </c>
      <c r="G772" s="12" t="s">
        <v>88</v>
      </c>
      <c r="H772" s="15">
        <v>455095</v>
      </c>
      <c r="I772" s="12"/>
      <c r="J772" s="12"/>
      <c r="K772" s="29"/>
      <c r="L772" s="12"/>
      <c r="M772" s="15">
        <f t="shared" si="43"/>
        <v>455095</v>
      </c>
      <c r="N772" s="12"/>
    </row>
    <row r="773" spans="1:14" x14ac:dyDescent="0.2">
      <c r="A773" s="7"/>
      <c r="B773" s="13">
        <v>1100122</v>
      </c>
      <c r="C773" s="14" t="s">
        <v>237</v>
      </c>
      <c r="D773" s="14" t="s">
        <v>238</v>
      </c>
      <c r="E773" s="13">
        <v>3341</v>
      </c>
      <c r="F773" s="12" t="s">
        <v>239</v>
      </c>
      <c r="G773" s="12" t="s">
        <v>89</v>
      </c>
      <c r="H773" s="15">
        <v>23500</v>
      </c>
      <c r="I773" s="12"/>
      <c r="J773" s="12"/>
      <c r="K773" s="29"/>
      <c r="L773" s="12"/>
      <c r="M773" s="15">
        <f t="shared" si="43"/>
        <v>23500</v>
      </c>
      <c r="N773" s="12"/>
    </row>
    <row r="774" spans="1:14" x14ac:dyDescent="0.2">
      <c r="A774" s="7"/>
      <c r="B774" s="13">
        <v>1100122</v>
      </c>
      <c r="C774" s="14" t="s">
        <v>237</v>
      </c>
      <c r="D774" s="14" t="s">
        <v>238</v>
      </c>
      <c r="E774" s="13">
        <v>3361</v>
      </c>
      <c r="F774" s="12" t="s">
        <v>239</v>
      </c>
      <c r="G774" s="12" t="s">
        <v>47</v>
      </c>
      <c r="H774" s="15">
        <v>230000</v>
      </c>
      <c r="I774" s="12"/>
      <c r="J774" s="12"/>
      <c r="K774" s="29"/>
      <c r="L774" s="12"/>
      <c r="M774" s="15">
        <f t="shared" si="43"/>
        <v>230000</v>
      </c>
      <c r="N774" s="12"/>
    </row>
    <row r="775" spans="1:14" x14ac:dyDescent="0.2">
      <c r="A775" s="7"/>
      <c r="B775" s="13">
        <v>1100122</v>
      </c>
      <c r="C775" s="14" t="s">
        <v>237</v>
      </c>
      <c r="D775" s="14" t="s">
        <v>238</v>
      </c>
      <c r="E775" s="13">
        <v>3391</v>
      </c>
      <c r="F775" s="12" t="s">
        <v>239</v>
      </c>
      <c r="G775" s="12" t="s">
        <v>48</v>
      </c>
      <c r="H775" s="15">
        <v>465750</v>
      </c>
      <c r="I775" s="12"/>
      <c r="J775" s="12"/>
      <c r="K775" s="29"/>
      <c r="L775" s="12"/>
      <c r="M775" s="15">
        <f t="shared" si="43"/>
        <v>465750</v>
      </c>
      <c r="N775" s="12"/>
    </row>
    <row r="776" spans="1:14" x14ac:dyDescent="0.2">
      <c r="A776" s="7"/>
      <c r="B776" s="13">
        <v>1100122</v>
      </c>
      <c r="C776" s="14" t="s">
        <v>237</v>
      </c>
      <c r="D776" s="14" t="s">
        <v>238</v>
      </c>
      <c r="E776" s="13">
        <v>3411</v>
      </c>
      <c r="F776" s="12" t="s">
        <v>239</v>
      </c>
      <c r="G776" s="12" t="s">
        <v>49</v>
      </c>
      <c r="H776" s="15">
        <v>672750</v>
      </c>
      <c r="I776" s="12"/>
      <c r="J776" s="12"/>
      <c r="K776" s="29"/>
      <c r="L776" s="12"/>
      <c r="M776" s="15">
        <f t="shared" si="43"/>
        <v>672750</v>
      </c>
      <c r="N776" s="12"/>
    </row>
    <row r="777" spans="1:14" x14ac:dyDescent="0.2">
      <c r="A777" s="7"/>
      <c r="B777" s="13">
        <v>1100122</v>
      </c>
      <c r="C777" s="14" t="s">
        <v>237</v>
      </c>
      <c r="D777" s="14" t="s">
        <v>238</v>
      </c>
      <c r="E777" s="13">
        <v>3511</v>
      </c>
      <c r="F777" s="12" t="s">
        <v>239</v>
      </c>
      <c r="G777" s="12" t="s">
        <v>91</v>
      </c>
      <c r="H777" s="15">
        <v>22770</v>
      </c>
      <c r="I777" s="12"/>
      <c r="J777" s="12"/>
      <c r="K777" s="29"/>
      <c r="L777" s="12"/>
      <c r="M777" s="15">
        <f t="shared" si="43"/>
        <v>22770</v>
      </c>
      <c r="N777" s="12"/>
    </row>
    <row r="778" spans="1:14" x14ac:dyDescent="0.2">
      <c r="A778" s="7"/>
      <c r="B778" s="13">
        <v>1100122</v>
      </c>
      <c r="C778" s="14" t="s">
        <v>237</v>
      </c>
      <c r="D778" s="14" t="s">
        <v>238</v>
      </c>
      <c r="E778" s="13">
        <v>3521</v>
      </c>
      <c r="F778" s="34" t="s">
        <v>239</v>
      </c>
      <c r="G778" s="12" t="s">
        <v>136</v>
      </c>
      <c r="H778" s="15">
        <v>10000</v>
      </c>
      <c r="I778" s="12"/>
      <c r="J778" s="12"/>
      <c r="K778" s="29"/>
      <c r="L778" s="12"/>
      <c r="M778" s="15">
        <f t="shared" si="43"/>
        <v>10000</v>
      </c>
      <c r="N778" s="47"/>
    </row>
    <row r="779" spans="1:14" x14ac:dyDescent="0.2">
      <c r="A779" s="7"/>
      <c r="B779" s="13">
        <v>1100122</v>
      </c>
      <c r="C779" s="14" t="s">
        <v>237</v>
      </c>
      <c r="D779" s="14" t="s">
        <v>238</v>
      </c>
      <c r="E779" s="13">
        <v>3531</v>
      </c>
      <c r="F779" s="12" t="s">
        <v>239</v>
      </c>
      <c r="G779" s="12" t="s">
        <v>50</v>
      </c>
      <c r="H779" s="15">
        <v>36225</v>
      </c>
      <c r="I779" s="12"/>
      <c r="J779" s="12"/>
      <c r="K779" s="29"/>
      <c r="L779" s="12"/>
      <c r="M779" s="15">
        <f t="shared" si="43"/>
        <v>36225</v>
      </c>
      <c r="N779" s="12"/>
    </row>
    <row r="780" spans="1:14" x14ac:dyDescent="0.2">
      <c r="A780" s="7"/>
      <c r="B780" s="13">
        <v>1100122</v>
      </c>
      <c r="C780" s="14" t="s">
        <v>237</v>
      </c>
      <c r="D780" s="14" t="s">
        <v>238</v>
      </c>
      <c r="E780" s="13">
        <v>3551</v>
      </c>
      <c r="F780" s="12" t="s">
        <v>239</v>
      </c>
      <c r="G780" s="12" t="s">
        <v>124</v>
      </c>
      <c r="H780" s="15">
        <v>50000</v>
      </c>
      <c r="I780" s="12"/>
      <c r="J780" s="12"/>
      <c r="K780" s="29"/>
      <c r="L780" s="12"/>
      <c r="M780" s="15">
        <f t="shared" si="43"/>
        <v>50000</v>
      </c>
      <c r="N780" s="12"/>
    </row>
    <row r="781" spans="1:14" x14ac:dyDescent="0.2">
      <c r="A781" s="7"/>
      <c r="B781" s="13">
        <v>1100122</v>
      </c>
      <c r="C781" s="14" t="s">
        <v>237</v>
      </c>
      <c r="D781" s="14" t="s">
        <v>238</v>
      </c>
      <c r="E781" s="13">
        <v>3571</v>
      </c>
      <c r="F781" s="12" t="s">
        <v>239</v>
      </c>
      <c r="G781" s="12" t="s">
        <v>92</v>
      </c>
      <c r="H781" s="15">
        <v>60000</v>
      </c>
      <c r="I781" s="12"/>
      <c r="J781" s="12"/>
      <c r="K781" s="29"/>
      <c r="L781" s="12"/>
      <c r="M781" s="15">
        <f t="shared" si="43"/>
        <v>60000</v>
      </c>
      <c r="N781" s="12"/>
    </row>
    <row r="782" spans="1:14" x14ac:dyDescent="0.2">
      <c r="A782" s="7"/>
      <c r="B782" s="13">
        <v>1100122</v>
      </c>
      <c r="C782" s="14" t="s">
        <v>237</v>
      </c>
      <c r="D782" s="14" t="s">
        <v>238</v>
      </c>
      <c r="E782" s="13">
        <v>3581</v>
      </c>
      <c r="F782" s="12" t="s">
        <v>239</v>
      </c>
      <c r="G782" s="12" t="s">
        <v>163</v>
      </c>
      <c r="H782" s="15">
        <v>15525</v>
      </c>
      <c r="I782" s="12"/>
      <c r="J782" s="12"/>
      <c r="K782" s="29"/>
      <c r="L782" s="12"/>
      <c r="M782" s="15">
        <f t="shared" ref="M782:M813" si="44">H782+I782-J782+K782-L782</f>
        <v>15525</v>
      </c>
      <c r="N782" s="12"/>
    </row>
    <row r="783" spans="1:14" x14ac:dyDescent="0.2">
      <c r="A783" s="7"/>
      <c r="B783" s="13">
        <v>1100122</v>
      </c>
      <c r="C783" s="14" t="s">
        <v>237</v>
      </c>
      <c r="D783" s="14" t="s">
        <v>238</v>
      </c>
      <c r="E783" s="13">
        <v>3612</v>
      </c>
      <c r="F783" s="12" t="s">
        <v>239</v>
      </c>
      <c r="G783" s="12" t="s">
        <v>125</v>
      </c>
      <c r="H783" s="15">
        <v>20700</v>
      </c>
      <c r="I783" s="12"/>
      <c r="J783" s="12"/>
      <c r="K783" s="29"/>
      <c r="L783" s="12"/>
      <c r="M783" s="15">
        <f t="shared" si="44"/>
        <v>20700</v>
      </c>
      <c r="N783" s="12"/>
    </row>
    <row r="784" spans="1:14" x14ac:dyDescent="0.2">
      <c r="A784" s="7"/>
      <c r="B784" s="13">
        <v>1100122</v>
      </c>
      <c r="C784" s="14" t="s">
        <v>237</v>
      </c>
      <c r="D784" s="14" t="s">
        <v>238</v>
      </c>
      <c r="E784" s="13">
        <v>3721</v>
      </c>
      <c r="F784" s="12" t="s">
        <v>239</v>
      </c>
      <c r="G784" s="12" t="s">
        <v>51</v>
      </c>
      <c r="H784" s="15">
        <v>15525</v>
      </c>
      <c r="I784" s="12"/>
      <c r="J784" s="12"/>
      <c r="K784" s="29"/>
      <c r="L784" s="12"/>
      <c r="M784" s="15">
        <f t="shared" si="44"/>
        <v>15525</v>
      </c>
      <c r="N784" s="12"/>
    </row>
    <row r="785" spans="1:14" x14ac:dyDescent="0.2">
      <c r="A785" s="7"/>
      <c r="B785" s="13">
        <v>1100122</v>
      </c>
      <c r="C785" s="14" t="s">
        <v>237</v>
      </c>
      <c r="D785" s="14" t="s">
        <v>238</v>
      </c>
      <c r="E785" s="13">
        <v>3751</v>
      </c>
      <c r="F785" s="12" t="s">
        <v>239</v>
      </c>
      <c r="G785" s="12" t="s">
        <v>52</v>
      </c>
      <c r="H785" s="15">
        <v>11838</v>
      </c>
      <c r="I785" s="12"/>
      <c r="J785" s="12"/>
      <c r="K785" s="29"/>
      <c r="L785" s="12"/>
      <c r="M785" s="15">
        <f t="shared" si="44"/>
        <v>11838</v>
      </c>
      <c r="N785" s="12"/>
    </row>
    <row r="786" spans="1:14" x14ac:dyDescent="0.2">
      <c r="A786" s="7"/>
      <c r="B786" s="13">
        <v>1100122</v>
      </c>
      <c r="C786" s="14" t="s">
        <v>237</v>
      </c>
      <c r="D786" s="14" t="s">
        <v>238</v>
      </c>
      <c r="E786" s="13">
        <v>3791</v>
      </c>
      <c r="F786" s="12" t="s">
        <v>239</v>
      </c>
      <c r="G786" s="12" t="s">
        <v>99</v>
      </c>
      <c r="H786" s="15">
        <v>21735</v>
      </c>
      <c r="I786" s="12"/>
      <c r="J786" s="12"/>
      <c r="K786" s="29"/>
      <c r="L786" s="12"/>
      <c r="M786" s="15">
        <f t="shared" si="44"/>
        <v>21735</v>
      </c>
      <c r="N786" s="12"/>
    </row>
    <row r="787" spans="1:14" x14ac:dyDescent="0.2">
      <c r="A787" s="7"/>
      <c r="B787" s="13">
        <v>1100122</v>
      </c>
      <c r="C787" s="14" t="s">
        <v>237</v>
      </c>
      <c r="D787" s="14" t="s">
        <v>238</v>
      </c>
      <c r="E787" s="13">
        <v>3921</v>
      </c>
      <c r="F787" s="12" t="s">
        <v>239</v>
      </c>
      <c r="G787" s="12" t="s">
        <v>196</v>
      </c>
      <c r="H787" s="15">
        <v>1200000</v>
      </c>
      <c r="I787" s="12"/>
      <c r="J787" s="12"/>
      <c r="K787" s="29"/>
      <c r="L787" s="12"/>
      <c r="M787" s="15">
        <f t="shared" si="44"/>
        <v>1200000</v>
      </c>
      <c r="N787" s="12"/>
    </row>
    <row r="788" spans="1:14" x14ac:dyDescent="0.2">
      <c r="A788" s="7"/>
      <c r="B788" s="13">
        <v>1100122</v>
      </c>
      <c r="C788" s="14" t="s">
        <v>237</v>
      </c>
      <c r="D788" s="14" t="s">
        <v>238</v>
      </c>
      <c r="E788" s="13">
        <v>3941</v>
      </c>
      <c r="F788" s="12" t="s">
        <v>239</v>
      </c>
      <c r="G788" s="12" t="s">
        <v>234</v>
      </c>
      <c r="H788" s="15">
        <v>155250</v>
      </c>
      <c r="I788" s="12"/>
      <c r="J788" s="12"/>
      <c r="K788" s="29"/>
      <c r="L788" s="12"/>
      <c r="M788" s="15">
        <f t="shared" si="44"/>
        <v>155250</v>
      </c>
      <c r="N788" s="12"/>
    </row>
    <row r="789" spans="1:14" x14ac:dyDescent="0.2">
      <c r="A789" s="7"/>
      <c r="B789" s="13">
        <v>1100122</v>
      </c>
      <c r="C789" s="14" t="s">
        <v>237</v>
      </c>
      <c r="D789" s="14" t="s">
        <v>238</v>
      </c>
      <c r="E789" s="13">
        <v>3951</v>
      </c>
      <c r="F789" s="12" t="s">
        <v>239</v>
      </c>
      <c r="G789" s="12" t="s">
        <v>247</v>
      </c>
      <c r="H789" s="15">
        <v>2070</v>
      </c>
      <c r="I789" s="12"/>
      <c r="J789" s="12"/>
      <c r="K789" s="29"/>
      <c r="L789" s="12"/>
      <c r="M789" s="15">
        <f t="shared" si="44"/>
        <v>2070</v>
      </c>
      <c r="N789" s="12"/>
    </row>
    <row r="790" spans="1:14" x14ac:dyDescent="0.2">
      <c r="A790" s="7"/>
      <c r="B790" s="13">
        <v>1100122</v>
      </c>
      <c r="C790" s="14" t="s">
        <v>237</v>
      </c>
      <c r="D790" s="14" t="s">
        <v>238</v>
      </c>
      <c r="E790" s="13">
        <v>4411</v>
      </c>
      <c r="F790" s="12" t="s">
        <v>239</v>
      </c>
      <c r="G790" s="12" t="s">
        <v>53</v>
      </c>
      <c r="H790" s="15">
        <v>1449000</v>
      </c>
      <c r="I790" s="12"/>
      <c r="J790" s="12"/>
      <c r="K790" s="29"/>
      <c r="L790" s="12"/>
      <c r="M790" s="15">
        <f t="shared" si="44"/>
        <v>1449000</v>
      </c>
      <c r="N790" s="12"/>
    </row>
    <row r="791" spans="1:14" x14ac:dyDescent="0.2">
      <c r="A791" s="7"/>
      <c r="B791" s="13">
        <v>1100122</v>
      </c>
      <c r="C791" s="14" t="s">
        <v>237</v>
      </c>
      <c r="D791" s="14" t="s">
        <v>238</v>
      </c>
      <c r="E791" s="13">
        <v>4421</v>
      </c>
      <c r="F791" s="12" t="s">
        <v>239</v>
      </c>
      <c r="G791" s="12" t="s">
        <v>197</v>
      </c>
      <c r="H791" s="15">
        <v>1035000</v>
      </c>
      <c r="I791" s="12"/>
      <c r="J791" s="12"/>
      <c r="K791" s="29"/>
      <c r="L791" s="12"/>
      <c r="M791" s="15">
        <f t="shared" si="44"/>
        <v>1035000</v>
      </c>
      <c r="N791" s="12"/>
    </row>
    <row r="792" spans="1:14" x14ac:dyDescent="0.2">
      <c r="A792" s="7"/>
      <c r="B792" s="13">
        <v>1100122</v>
      </c>
      <c r="C792" s="14" t="s">
        <v>237</v>
      </c>
      <c r="D792" s="14" t="s">
        <v>238</v>
      </c>
      <c r="E792" s="13">
        <v>5111</v>
      </c>
      <c r="F792" s="12" t="s">
        <v>239</v>
      </c>
      <c r="G792" s="12" t="s">
        <v>137</v>
      </c>
      <c r="H792" s="15">
        <v>15000</v>
      </c>
      <c r="I792" s="12"/>
      <c r="J792" s="12"/>
      <c r="K792" s="29"/>
      <c r="L792" s="12"/>
      <c r="M792" s="15">
        <f t="shared" si="44"/>
        <v>15000</v>
      </c>
      <c r="N792" s="47"/>
    </row>
    <row r="793" spans="1:14" x14ac:dyDescent="0.2">
      <c r="A793" s="7"/>
      <c r="B793" s="13">
        <v>1100122</v>
      </c>
      <c r="C793" s="14" t="s">
        <v>237</v>
      </c>
      <c r="D793" s="14" t="s">
        <v>238</v>
      </c>
      <c r="E793" s="13">
        <v>5151</v>
      </c>
      <c r="F793" s="12" t="s">
        <v>239</v>
      </c>
      <c r="G793" s="12" t="s">
        <v>128</v>
      </c>
      <c r="H793" s="15">
        <v>2575000</v>
      </c>
      <c r="I793" s="12"/>
      <c r="J793" s="12"/>
      <c r="K793" s="29"/>
      <c r="L793" s="12"/>
      <c r="M793" s="15">
        <f t="shared" si="44"/>
        <v>2575000</v>
      </c>
      <c r="N793" s="47"/>
    </row>
    <row r="794" spans="1:14" x14ac:dyDescent="0.2">
      <c r="A794" s="7"/>
      <c r="B794" s="13">
        <v>1100122</v>
      </c>
      <c r="C794" s="14" t="s">
        <v>237</v>
      </c>
      <c r="D794" s="14" t="s">
        <v>238</v>
      </c>
      <c r="E794" s="13">
        <v>5192</v>
      </c>
      <c r="F794" s="12" t="s">
        <v>239</v>
      </c>
      <c r="G794" s="12" t="s">
        <v>248</v>
      </c>
      <c r="H794" s="15">
        <v>1300000</v>
      </c>
      <c r="I794" s="12"/>
      <c r="J794" s="12"/>
      <c r="K794" s="29"/>
      <c r="L794" s="12"/>
      <c r="M794" s="15">
        <f t="shared" si="44"/>
        <v>1300000</v>
      </c>
      <c r="N794" s="12"/>
    </row>
    <row r="795" spans="1:14" ht="89.25" x14ac:dyDescent="0.2">
      <c r="A795" s="7" t="s">
        <v>1898</v>
      </c>
      <c r="B795" s="221">
        <v>1100122</v>
      </c>
      <c r="C795" s="44" t="s">
        <v>237</v>
      </c>
      <c r="D795" s="44" t="s">
        <v>238</v>
      </c>
      <c r="E795" s="221">
        <v>7991</v>
      </c>
      <c r="F795" s="34" t="s">
        <v>239</v>
      </c>
      <c r="G795" s="12" t="s">
        <v>241</v>
      </c>
      <c r="H795" s="15">
        <v>3596693.4000000004</v>
      </c>
      <c r="I795" s="97">
        <v>1235000</v>
      </c>
      <c r="J795" s="12"/>
      <c r="K795" s="29"/>
      <c r="L795" s="30">
        <v>3500000</v>
      </c>
      <c r="M795" s="15">
        <f t="shared" si="44"/>
        <v>1331693.4000000004</v>
      </c>
      <c r="N795" s="51" t="s">
        <v>1902</v>
      </c>
    </row>
    <row r="796" spans="1:14" x14ac:dyDescent="0.2">
      <c r="A796" s="7"/>
      <c r="B796" s="13">
        <v>1500520</v>
      </c>
      <c r="C796" s="14" t="s">
        <v>237</v>
      </c>
      <c r="D796" s="14" t="s">
        <v>238</v>
      </c>
      <c r="E796" s="13">
        <v>7991</v>
      </c>
      <c r="F796" s="12" t="s">
        <v>239</v>
      </c>
      <c r="G796" s="12" t="s">
        <v>241</v>
      </c>
      <c r="H796" s="15">
        <v>0</v>
      </c>
      <c r="I796" s="12"/>
      <c r="J796" s="12"/>
      <c r="K796" s="29"/>
      <c r="L796" s="12"/>
      <c r="M796" s="15">
        <f t="shared" si="44"/>
        <v>0</v>
      </c>
      <c r="N796" s="12"/>
    </row>
    <row r="797" spans="1:14" x14ac:dyDescent="0.2">
      <c r="A797" s="7"/>
      <c r="B797" s="13">
        <v>1500521</v>
      </c>
      <c r="C797" s="14" t="s">
        <v>237</v>
      </c>
      <c r="D797" s="14" t="s">
        <v>238</v>
      </c>
      <c r="E797" s="13">
        <v>2411</v>
      </c>
      <c r="F797" s="12" t="s">
        <v>239</v>
      </c>
      <c r="G797" s="12" t="s">
        <v>75</v>
      </c>
      <c r="H797" s="15">
        <v>50000</v>
      </c>
      <c r="I797" s="12"/>
      <c r="J797" s="12"/>
      <c r="K797" s="29"/>
      <c r="L797" s="12"/>
      <c r="M797" s="15">
        <f t="shared" si="44"/>
        <v>50000</v>
      </c>
      <c r="N797" s="12"/>
    </row>
    <row r="798" spans="1:14" x14ac:dyDescent="0.2">
      <c r="A798" s="7"/>
      <c r="B798" s="13">
        <v>1500521</v>
      </c>
      <c r="C798" s="14" t="s">
        <v>237</v>
      </c>
      <c r="D798" s="14" t="s">
        <v>238</v>
      </c>
      <c r="E798" s="13">
        <v>2421</v>
      </c>
      <c r="F798" s="12" t="s">
        <v>239</v>
      </c>
      <c r="G798" s="12" t="s">
        <v>130</v>
      </c>
      <c r="H798" s="15">
        <v>1500</v>
      </c>
      <c r="I798" s="12"/>
      <c r="J798" s="12"/>
      <c r="K798" s="50"/>
      <c r="L798" s="12"/>
      <c r="M798" s="15">
        <f t="shared" si="44"/>
        <v>1500</v>
      </c>
      <c r="N798" s="12"/>
    </row>
    <row r="799" spans="1:14" x14ac:dyDescent="0.2">
      <c r="A799" s="7"/>
      <c r="B799" s="13">
        <v>1500521</v>
      </c>
      <c r="C799" s="14" t="s">
        <v>237</v>
      </c>
      <c r="D799" s="14" t="s">
        <v>238</v>
      </c>
      <c r="E799" s="13">
        <v>2471</v>
      </c>
      <c r="F799" s="12" t="s">
        <v>239</v>
      </c>
      <c r="G799" s="12" t="s">
        <v>78</v>
      </c>
      <c r="H799" s="15">
        <v>25000</v>
      </c>
      <c r="I799" s="12"/>
      <c r="J799" s="12"/>
      <c r="K799" s="50"/>
      <c r="L799" s="12"/>
      <c r="M799" s="15">
        <f t="shared" si="44"/>
        <v>25000</v>
      </c>
      <c r="N799" s="12"/>
    </row>
    <row r="800" spans="1:14" x14ac:dyDescent="0.2">
      <c r="A800" s="7"/>
      <c r="B800" s="13">
        <v>1500521</v>
      </c>
      <c r="C800" s="14" t="s">
        <v>237</v>
      </c>
      <c r="D800" s="14" t="s">
        <v>238</v>
      </c>
      <c r="E800" s="13">
        <v>2921</v>
      </c>
      <c r="F800" s="12" t="s">
        <v>239</v>
      </c>
      <c r="G800" s="12" t="s">
        <v>122</v>
      </c>
      <c r="H800" s="15">
        <v>20000</v>
      </c>
      <c r="I800" s="12"/>
      <c r="J800" s="12"/>
      <c r="K800" s="50"/>
      <c r="L800" s="12"/>
      <c r="M800" s="15">
        <f t="shared" si="44"/>
        <v>20000</v>
      </c>
      <c r="N800" s="12"/>
    </row>
    <row r="801" spans="1:14" x14ac:dyDescent="0.2">
      <c r="A801" s="7"/>
      <c r="B801" s="13">
        <v>1500521</v>
      </c>
      <c r="C801" s="14" t="s">
        <v>237</v>
      </c>
      <c r="D801" s="14" t="s">
        <v>238</v>
      </c>
      <c r="E801" s="13">
        <v>3221</v>
      </c>
      <c r="F801" s="12" t="s">
        <v>239</v>
      </c>
      <c r="G801" s="12" t="s">
        <v>86</v>
      </c>
      <c r="H801" s="15">
        <v>100000</v>
      </c>
      <c r="I801" s="12"/>
      <c r="J801" s="12"/>
      <c r="K801" s="50"/>
      <c r="L801" s="12"/>
      <c r="M801" s="15">
        <f t="shared" si="44"/>
        <v>100000</v>
      </c>
      <c r="N801" s="12"/>
    </row>
    <row r="802" spans="1:14" x14ac:dyDescent="0.2">
      <c r="A802" s="7"/>
      <c r="B802" s="13">
        <v>1500521</v>
      </c>
      <c r="C802" s="14" t="s">
        <v>237</v>
      </c>
      <c r="D802" s="14" t="s">
        <v>238</v>
      </c>
      <c r="E802" s="13">
        <v>5192</v>
      </c>
      <c r="F802" s="12" t="s">
        <v>239</v>
      </c>
      <c r="G802" s="12" t="s">
        <v>248</v>
      </c>
      <c r="H802" s="15">
        <v>300000</v>
      </c>
      <c r="I802" s="12"/>
      <c r="J802" s="12"/>
      <c r="K802" s="50"/>
      <c r="L802" s="12"/>
      <c r="M802" s="15">
        <f t="shared" si="44"/>
        <v>300000</v>
      </c>
      <c r="N802" s="12"/>
    </row>
    <row r="803" spans="1:14" ht="140.25" x14ac:dyDescent="0.2">
      <c r="A803" s="7" t="s">
        <v>1889</v>
      </c>
      <c r="B803" s="13">
        <v>1500521</v>
      </c>
      <c r="C803" s="14" t="s">
        <v>237</v>
      </c>
      <c r="D803" s="14" t="s">
        <v>238</v>
      </c>
      <c r="E803" s="13">
        <v>7991</v>
      </c>
      <c r="F803" s="12" t="s">
        <v>239</v>
      </c>
      <c r="G803" s="12" t="s">
        <v>241</v>
      </c>
      <c r="H803" s="15">
        <v>4276895.5600000005</v>
      </c>
      <c r="I803" s="12"/>
      <c r="J803" s="12"/>
      <c r="K803" s="50"/>
      <c r="L803" s="30">
        <f>656735.39+400000</f>
        <v>1056735.3900000001</v>
      </c>
      <c r="M803" s="15">
        <f t="shared" si="44"/>
        <v>3220160.1700000004</v>
      </c>
      <c r="N803" s="47" t="s">
        <v>1890</v>
      </c>
    </row>
    <row r="804" spans="1:14" x14ac:dyDescent="0.2">
      <c r="A804" s="7"/>
      <c r="B804" s="13">
        <v>1500522</v>
      </c>
      <c r="C804" s="14" t="s">
        <v>237</v>
      </c>
      <c r="D804" s="14" t="s">
        <v>238</v>
      </c>
      <c r="E804" s="13">
        <v>1131</v>
      </c>
      <c r="F804" s="12" t="s">
        <v>239</v>
      </c>
      <c r="G804" s="14" t="s">
        <v>55</v>
      </c>
      <c r="H804" s="15">
        <v>10392588.630000001</v>
      </c>
      <c r="I804" s="12"/>
      <c r="J804" s="12"/>
      <c r="K804" s="29"/>
      <c r="L804" s="30"/>
      <c r="M804" s="15">
        <f t="shared" si="44"/>
        <v>10392588.630000001</v>
      </c>
      <c r="N804" s="12"/>
    </row>
    <row r="805" spans="1:14" ht="45" x14ac:dyDescent="0.2">
      <c r="A805" s="39" t="s">
        <v>1881</v>
      </c>
      <c r="B805" s="36">
        <v>1500522</v>
      </c>
      <c r="C805" s="40" t="s">
        <v>237</v>
      </c>
      <c r="D805" s="40" t="s">
        <v>238</v>
      </c>
      <c r="E805" s="36">
        <v>1321</v>
      </c>
      <c r="F805" s="41" t="s">
        <v>239</v>
      </c>
      <c r="G805" s="41" t="s">
        <v>56</v>
      </c>
      <c r="H805" s="43">
        <v>262241.93</v>
      </c>
      <c r="I805" s="41"/>
      <c r="J805" s="41"/>
      <c r="K805" s="42">
        <v>20000</v>
      </c>
      <c r="L805" s="38"/>
      <c r="M805" s="43">
        <f t="shared" si="44"/>
        <v>282241.93</v>
      </c>
      <c r="N805" s="35" t="s">
        <v>1886</v>
      </c>
    </row>
    <row r="806" spans="1:14" x14ac:dyDescent="0.2">
      <c r="A806" s="7"/>
      <c r="B806" s="13">
        <v>1500522</v>
      </c>
      <c r="C806" s="14" t="s">
        <v>237</v>
      </c>
      <c r="D806" s="14" t="s">
        <v>238</v>
      </c>
      <c r="E806" s="13">
        <v>1322</v>
      </c>
      <c r="F806" s="12" t="s">
        <v>239</v>
      </c>
      <c r="G806" s="12" t="s">
        <v>166</v>
      </c>
      <c r="H806" s="15">
        <v>30000</v>
      </c>
      <c r="I806" s="12"/>
      <c r="J806" s="12"/>
      <c r="K806" s="50"/>
      <c r="L806" s="12"/>
      <c r="M806" s="15">
        <f t="shared" si="44"/>
        <v>30000</v>
      </c>
      <c r="N806" s="12"/>
    </row>
    <row r="807" spans="1:14" x14ac:dyDescent="0.2">
      <c r="A807" s="7"/>
      <c r="B807" s="13">
        <v>1500522</v>
      </c>
      <c r="C807" s="14" t="s">
        <v>237</v>
      </c>
      <c r="D807" s="14" t="s">
        <v>238</v>
      </c>
      <c r="E807" s="13">
        <v>1323</v>
      </c>
      <c r="F807" s="12" t="s">
        <v>239</v>
      </c>
      <c r="G807" s="12" t="s">
        <v>57</v>
      </c>
      <c r="H807" s="15">
        <v>1153050.19</v>
      </c>
      <c r="I807" s="12"/>
      <c r="J807" s="12"/>
      <c r="K807" s="29"/>
      <c r="L807" s="30"/>
      <c r="M807" s="15">
        <f t="shared" si="44"/>
        <v>1153050.19</v>
      </c>
      <c r="N807" s="12"/>
    </row>
    <row r="808" spans="1:14" x14ac:dyDescent="0.2">
      <c r="A808" s="7"/>
      <c r="B808" s="13">
        <v>1500522</v>
      </c>
      <c r="C808" s="14" t="s">
        <v>237</v>
      </c>
      <c r="D808" s="14" t="s">
        <v>238</v>
      </c>
      <c r="E808" s="13">
        <v>1331</v>
      </c>
      <c r="F808" s="12" t="s">
        <v>239</v>
      </c>
      <c r="G808" s="12" t="s">
        <v>167</v>
      </c>
      <c r="H808" s="15">
        <v>25000</v>
      </c>
      <c r="I808" s="12"/>
      <c r="J808" s="12"/>
      <c r="K808" s="50"/>
      <c r="L808" s="12"/>
      <c r="M808" s="15">
        <f t="shared" si="44"/>
        <v>25000</v>
      </c>
      <c r="N808" s="12"/>
    </row>
    <row r="809" spans="1:14" x14ac:dyDescent="0.2">
      <c r="A809" s="7"/>
      <c r="B809" s="13">
        <v>1500522</v>
      </c>
      <c r="C809" s="14" t="s">
        <v>237</v>
      </c>
      <c r="D809" s="14" t="s">
        <v>238</v>
      </c>
      <c r="E809" s="13">
        <v>1332</v>
      </c>
      <c r="F809" s="12" t="s">
        <v>239</v>
      </c>
      <c r="G809" s="12" t="s">
        <v>168</v>
      </c>
      <c r="H809" s="15">
        <v>100000</v>
      </c>
      <c r="I809" s="12"/>
      <c r="J809" s="12"/>
      <c r="K809" s="50"/>
      <c r="L809" s="12"/>
      <c r="M809" s="15">
        <f t="shared" si="44"/>
        <v>100000</v>
      </c>
      <c r="N809" s="12"/>
    </row>
    <row r="810" spans="1:14" x14ac:dyDescent="0.2">
      <c r="A810" s="7"/>
      <c r="B810" s="13">
        <v>1500522</v>
      </c>
      <c r="C810" s="14" t="s">
        <v>237</v>
      </c>
      <c r="D810" s="14" t="s">
        <v>238</v>
      </c>
      <c r="E810" s="13">
        <v>1342</v>
      </c>
      <c r="F810" s="12" t="s">
        <v>239</v>
      </c>
      <c r="G810" s="12" t="s">
        <v>169</v>
      </c>
      <c r="H810" s="15">
        <v>400000</v>
      </c>
      <c r="I810" s="12"/>
      <c r="J810" s="12"/>
      <c r="K810" s="50"/>
      <c r="L810" s="12"/>
      <c r="M810" s="15">
        <f t="shared" si="44"/>
        <v>400000</v>
      </c>
      <c r="N810" s="12"/>
    </row>
    <row r="811" spans="1:14" x14ac:dyDescent="0.2">
      <c r="A811" s="7"/>
      <c r="B811" s="13">
        <v>1500522</v>
      </c>
      <c r="C811" s="14" t="s">
        <v>237</v>
      </c>
      <c r="D811" s="14" t="s">
        <v>238</v>
      </c>
      <c r="E811" s="13">
        <v>1371</v>
      </c>
      <c r="F811" s="12" t="s">
        <v>239</v>
      </c>
      <c r="G811" s="12" t="s">
        <v>249</v>
      </c>
      <c r="H811" s="15">
        <v>350000</v>
      </c>
      <c r="I811" s="12"/>
      <c r="J811" s="12"/>
      <c r="K811" s="50"/>
      <c r="L811" s="12"/>
      <c r="M811" s="15">
        <f t="shared" si="44"/>
        <v>350000</v>
      </c>
      <c r="N811" s="12"/>
    </row>
    <row r="812" spans="1:14" x14ac:dyDescent="0.2">
      <c r="A812" s="7"/>
      <c r="B812" s="13">
        <v>1500522</v>
      </c>
      <c r="C812" s="14" t="s">
        <v>237</v>
      </c>
      <c r="D812" s="14" t="s">
        <v>238</v>
      </c>
      <c r="E812" s="13">
        <v>1413</v>
      </c>
      <c r="F812" s="12" t="s">
        <v>239</v>
      </c>
      <c r="G812" s="12" t="s">
        <v>58</v>
      </c>
      <c r="H812" s="15">
        <v>2204996.34</v>
      </c>
      <c r="I812" s="12"/>
      <c r="J812" s="12"/>
      <c r="K812" s="50"/>
      <c r="L812" s="12"/>
      <c r="M812" s="15">
        <f t="shared" si="44"/>
        <v>2204996.34</v>
      </c>
      <c r="N812" s="12"/>
    </row>
    <row r="813" spans="1:14" x14ac:dyDescent="0.2">
      <c r="A813" s="7"/>
      <c r="B813" s="13">
        <v>1500522</v>
      </c>
      <c r="C813" s="14" t="s">
        <v>237</v>
      </c>
      <c r="D813" s="14" t="s">
        <v>238</v>
      </c>
      <c r="E813" s="13">
        <v>1421</v>
      </c>
      <c r="F813" s="12" t="s">
        <v>239</v>
      </c>
      <c r="G813" s="12" t="s">
        <v>59</v>
      </c>
      <c r="H813" s="15">
        <v>631934.5</v>
      </c>
      <c r="I813" s="12"/>
      <c r="J813" s="12"/>
      <c r="K813" s="50"/>
      <c r="L813" s="12"/>
      <c r="M813" s="15">
        <f t="shared" si="44"/>
        <v>631934.5</v>
      </c>
      <c r="N813" s="12"/>
    </row>
    <row r="814" spans="1:14" x14ac:dyDescent="0.2">
      <c r="A814" s="7"/>
      <c r="B814" s="13">
        <v>1500522</v>
      </c>
      <c r="C814" s="14" t="s">
        <v>237</v>
      </c>
      <c r="D814" s="14" t="s">
        <v>238</v>
      </c>
      <c r="E814" s="13">
        <v>1431</v>
      </c>
      <c r="F814" s="12" t="s">
        <v>239</v>
      </c>
      <c r="G814" s="12" t="s">
        <v>60</v>
      </c>
      <c r="H814" s="15">
        <v>676660.3</v>
      </c>
      <c r="I814" s="12"/>
      <c r="J814" s="12"/>
      <c r="K814" s="50"/>
      <c r="L814" s="12"/>
      <c r="M814" s="15">
        <f t="shared" ref="M814:M839" si="45">H814+I814-J814+K814-L814</f>
        <v>676660.3</v>
      </c>
      <c r="N814" s="12"/>
    </row>
    <row r="815" spans="1:14" x14ac:dyDescent="0.2">
      <c r="A815" s="7"/>
      <c r="B815" s="13">
        <v>1500522</v>
      </c>
      <c r="C815" s="14" t="s">
        <v>237</v>
      </c>
      <c r="D815" s="14" t="s">
        <v>238</v>
      </c>
      <c r="E815" s="13">
        <v>1542</v>
      </c>
      <c r="F815" s="12" t="s">
        <v>239</v>
      </c>
      <c r="G815" s="12" t="s">
        <v>63</v>
      </c>
      <c r="H815" s="15">
        <v>461889.81</v>
      </c>
      <c r="I815" s="12"/>
      <c r="J815" s="12"/>
      <c r="K815" s="29"/>
      <c r="L815" s="12"/>
      <c r="M815" s="15">
        <f t="shared" si="45"/>
        <v>461889.81</v>
      </c>
      <c r="N815" s="12"/>
    </row>
    <row r="816" spans="1:14" x14ac:dyDescent="0.2">
      <c r="A816" s="7"/>
      <c r="B816" s="13">
        <v>1500522</v>
      </c>
      <c r="C816" s="14" t="s">
        <v>237</v>
      </c>
      <c r="D816" s="14" t="s">
        <v>238</v>
      </c>
      <c r="E816" s="13">
        <v>1543</v>
      </c>
      <c r="F816" s="12" t="s">
        <v>239</v>
      </c>
      <c r="G816" s="12" t="s">
        <v>64</v>
      </c>
      <c r="H816" s="15">
        <v>267068.74</v>
      </c>
      <c r="I816" s="12"/>
      <c r="J816" s="12"/>
      <c r="K816" s="29"/>
      <c r="L816" s="12"/>
      <c r="M816" s="15">
        <f t="shared" si="45"/>
        <v>267068.74</v>
      </c>
      <c r="N816" s="12"/>
    </row>
    <row r="817" spans="1:14" x14ac:dyDescent="0.2">
      <c r="A817" s="7"/>
      <c r="B817" s="13">
        <v>1500522</v>
      </c>
      <c r="C817" s="14" t="s">
        <v>237</v>
      </c>
      <c r="D817" s="14" t="s">
        <v>238</v>
      </c>
      <c r="E817" s="13">
        <v>1544</v>
      </c>
      <c r="F817" s="12" t="s">
        <v>239</v>
      </c>
      <c r="G817" s="12" t="s">
        <v>65</v>
      </c>
      <c r="H817" s="15">
        <v>87252.56</v>
      </c>
      <c r="I817" s="12"/>
      <c r="J817" s="12"/>
      <c r="K817" s="29"/>
      <c r="L817" s="30"/>
      <c r="M817" s="15">
        <f t="shared" si="45"/>
        <v>87252.56</v>
      </c>
      <c r="N817" s="12"/>
    </row>
    <row r="818" spans="1:14" x14ac:dyDescent="0.2">
      <c r="A818" s="7"/>
      <c r="B818" s="13">
        <v>1500522</v>
      </c>
      <c r="C818" s="14" t="s">
        <v>237</v>
      </c>
      <c r="D818" s="14" t="s">
        <v>238</v>
      </c>
      <c r="E818" s="13">
        <v>1591</v>
      </c>
      <c r="F818" s="12" t="s">
        <v>239</v>
      </c>
      <c r="G818" s="12" t="s">
        <v>111</v>
      </c>
      <c r="H818" s="15">
        <v>84732.14</v>
      </c>
      <c r="I818" s="12"/>
      <c r="J818" s="12"/>
      <c r="K818" s="50"/>
      <c r="L818" s="12"/>
      <c r="M818" s="15">
        <f t="shared" si="45"/>
        <v>84732.14</v>
      </c>
      <c r="N818" s="12"/>
    </row>
    <row r="819" spans="1:14" x14ac:dyDescent="0.2">
      <c r="A819" s="7"/>
      <c r="B819" s="13">
        <v>1500522</v>
      </c>
      <c r="C819" s="14" t="s">
        <v>237</v>
      </c>
      <c r="D819" s="14" t="s">
        <v>238</v>
      </c>
      <c r="E819" s="13">
        <v>3331</v>
      </c>
      <c r="F819" s="12" t="s">
        <v>239</v>
      </c>
      <c r="G819" s="12" t="s">
        <v>88</v>
      </c>
      <c r="H819" s="15">
        <v>0</v>
      </c>
      <c r="I819" s="12"/>
      <c r="J819" s="12"/>
      <c r="K819" s="50"/>
      <c r="L819" s="12"/>
      <c r="M819" s="15">
        <f t="shared" si="45"/>
        <v>0</v>
      </c>
      <c r="N819" s="12"/>
    </row>
    <row r="820" spans="1:14" x14ac:dyDescent="0.2">
      <c r="A820" s="7"/>
      <c r="B820" s="13">
        <v>1500522</v>
      </c>
      <c r="C820" s="14" t="s">
        <v>237</v>
      </c>
      <c r="D820" s="14" t="s">
        <v>238</v>
      </c>
      <c r="E820" s="13">
        <v>3361</v>
      </c>
      <c r="F820" s="12" t="s">
        <v>239</v>
      </c>
      <c r="G820" s="12" t="s">
        <v>47</v>
      </c>
      <c r="H820" s="15">
        <v>192000</v>
      </c>
      <c r="I820" s="12"/>
      <c r="J820" s="12"/>
      <c r="K820" s="50"/>
      <c r="L820" s="12"/>
      <c r="M820" s="15">
        <f t="shared" si="45"/>
        <v>192000</v>
      </c>
      <c r="N820" s="12"/>
    </row>
    <row r="821" spans="1:14" x14ac:dyDescent="0.2">
      <c r="A821" s="7"/>
      <c r="B821" s="13">
        <v>1500522</v>
      </c>
      <c r="C821" s="14" t="s">
        <v>237</v>
      </c>
      <c r="D821" s="14" t="s">
        <v>238</v>
      </c>
      <c r="E821" s="13">
        <v>3391</v>
      </c>
      <c r="F821" s="12" t="s">
        <v>239</v>
      </c>
      <c r="G821" s="12" t="s">
        <v>48</v>
      </c>
      <c r="H821" s="15">
        <v>0</v>
      </c>
      <c r="I821" s="12"/>
      <c r="J821" s="12"/>
      <c r="K821" s="50"/>
      <c r="L821" s="12"/>
      <c r="M821" s="15">
        <f t="shared" si="45"/>
        <v>0</v>
      </c>
      <c r="N821" s="12"/>
    </row>
    <row r="822" spans="1:14" x14ac:dyDescent="0.2">
      <c r="A822" s="7"/>
      <c r="B822" s="13">
        <v>1500522</v>
      </c>
      <c r="C822" s="14" t="s">
        <v>237</v>
      </c>
      <c r="D822" s="14" t="s">
        <v>238</v>
      </c>
      <c r="E822" s="13">
        <v>3612</v>
      </c>
      <c r="F822" s="12" t="s">
        <v>239</v>
      </c>
      <c r="G822" s="12" t="s">
        <v>125</v>
      </c>
      <c r="H822" s="15">
        <v>0</v>
      </c>
      <c r="I822" s="12"/>
      <c r="J822" s="12"/>
      <c r="K822" s="50"/>
      <c r="L822" s="12"/>
      <c r="M822" s="15">
        <f t="shared" si="45"/>
        <v>0</v>
      </c>
      <c r="N822" s="12"/>
    </row>
    <row r="823" spans="1:14" ht="45" x14ac:dyDescent="0.2">
      <c r="A823" s="7">
        <v>43</v>
      </c>
      <c r="B823" s="13">
        <v>1500522</v>
      </c>
      <c r="C823" s="14" t="s">
        <v>237</v>
      </c>
      <c r="D823" s="14" t="s">
        <v>238</v>
      </c>
      <c r="E823" s="13">
        <v>3981</v>
      </c>
      <c r="F823" s="12" t="s">
        <v>239</v>
      </c>
      <c r="G823" s="12" t="s">
        <v>66</v>
      </c>
      <c r="H823" s="15">
        <v>279082.55</v>
      </c>
      <c r="I823" s="12"/>
      <c r="J823" s="12"/>
      <c r="K823" s="29">
        <v>70000</v>
      </c>
      <c r="L823" s="30"/>
      <c r="M823" s="15">
        <f t="shared" si="45"/>
        <v>349082.55</v>
      </c>
      <c r="N823" s="35" t="s">
        <v>1865</v>
      </c>
    </row>
    <row r="824" spans="1:14" x14ac:dyDescent="0.2">
      <c r="A824" s="7"/>
      <c r="B824" s="13">
        <v>1500522</v>
      </c>
      <c r="C824" s="14" t="s">
        <v>237</v>
      </c>
      <c r="D824" s="14" t="s">
        <v>238</v>
      </c>
      <c r="E824" s="13">
        <v>4421</v>
      </c>
      <c r="F824" s="12" t="s">
        <v>239</v>
      </c>
      <c r="G824" s="12" t="s">
        <v>197</v>
      </c>
      <c r="H824" s="15">
        <v>200000</v>
      </c>
      <c r="I824" s="12"/>
      <c r="J824" s="12"/>
      <c r="K824" s="50"/>
      <c r="L824" s="12"/>
      <c r="M824" s="15">
        <f t="shared" si="45"/>
        <v>200000</v>
      </c>
      <c r="N824" s="12"/>
    </row>
    <row r="825" spans="1:14" x14ac:dyDescent="0.2">
      <c r="A825" s="7"/>
      <c r="B825" s="13">
        <v>1500522</v>
      </c>
      <c r="C825" s="14" t="s">
        <v>237</v>
      </c>
      <c r="D825" s="14" t="s">
        <v>238</v>
      </c>
      <c r="E825" s="13">
        <v>5192</v>
      </c>
      <c r="F825" s="12" t="s">
        <v>239</v>
      </c>
      <c r="G825" s="12" t="s">
        <v>248</v>
      </c>
      <c r="H825" s="15">
        <v>135000</v>
      </c>
      <c r="I825" s="12"/>
      <c r="J825" s="12"/>
      <c r="K825" s="50"/>
      <c r="L825" s="12"/>
      <c r="M825" s="15">
        <f t="shared" si="45"/>
        <v>135000</v>
      </c>
      <c r="N825" s="12"/>
    </row>
    <row r="826" spans="1:14" ht="153" x14ac:dyDescent="0.2">
      <c r="A826" s="7" t="s">
        <v>1900</v>
      </c>
      <c r="B826" s="13">
        <v>1500522</v>
      </c>
      <c r="C826" s="14" t="s">
        <v>237</v>
      </c>
      <c r="D826" s="14" t="s">
        <v>238</v>
      </c>
      <c r="E826" s="13">
        <v>7991</v>
      </c>
      <c r="F826" s="12" t="s">
        <v>239</v>
      </c>
      <c r="G826" s="12" t="s">
        <v>241</v>
      </c>
      <c r="H826" s="15">
        <v>422458.24000000022</v>
      </c>
      <c r="I826" s="97">
        <v>1000000</v>
      </c>
      <c r="J826" s="12"/>
      <c r="K826" s="50"/>
      <c r="L826" s="30">
        <f>200000+17500</f>
        <v>217500</v>
      </c>
      <c r="M826" s="15">
        <f t="shared" si="45"/>
        <v>1204958.2400000002</v>
      </c>
      <c r="N826" s="47" t="s">
        <v>1903</v>
      </c>
    </row>
    <row r="827" spans="1:14" ht="25.5" x14ac:dyDescent="0.2">
      <c r="A827" s="242">
        <v>54</v>
      </c>
      <c r="B827" s="13">
        <v>1701122</v>
      </c>
      <c r="C827" s="44" t="s">
        <v>237</v>
      </c>
      <c r="D827" s="44" t="s">
        <v>238</v>
      </c>
      <c r="E827" s="13">
        <v>7991</v>
      </c>
      <c r="F827" s="34" t="s">
        <v>239</v>
      </c>
      <c r="G827" s="12" t="s">
        <v>241</v>
      </c>
      <c r="H827" s="15">
        <v>0</v>
      </c>
      <c r="I827" s="97">
        <v>115000</v>
      </c>
      <c r="J827" s="12"/>
      <c r="K827" s="50"/>
      <c r="L827" s="30"/>
      <c r="M827" s="15">
        <f t="shared" si="45"/>
        <v>115000</v>
      </c>
      <c r="N827" s="47" t="s">
        <v>1901</v>
      </c>
    </row>
    <row r="828" spans="1:14" ht="25.5" x14ac:dyDescent="0.2">
      <c r="A828" s="7">
        <v>54</v>
      </c>
      <c r="B828" s="13">
        <v>2510122</v>
      </c>
      <c r="C828" s="14" t="s">
        <v>237</v>
      </c>
      <c r="D828" s="14" t="s">
        <v>238</v>
      </c>
      <c r="E828" s="13">
        <v>7991</v>
      </c>
      <c r="F828" s="12" t="s">
        <v>239</v>
      </c>
      <c r="G828" s="12" t="s">
        <v>241</v>
      </c>
      <c r="H828" s="15">
        <v>650000</v>
      </c>
      <c r="I828" s="46">
        <v>1200000</v>
      </c>
      <c r="J828" s="12"/>
      <c r="K828" s="50"/>
      <c r="L828" s="12"/>
      <c r="M828" s="15">
        <f t="shared" si="45"/>
        <v>1850000</v>
      </c>
      <c r="N828" s="47" t="s">
        <v>1901</v>
      </c>
    </row>
    <row r="829" spans="1:14" x14ac:dyDescent="0.2">
      <c r="A829" s="7"/>
      <c r="B829" s="13">
        <v>2510222</v>
      </c>
      <c r="C829" s="14" t="s">
        <v>237</v>
      </c>
      <c r="D829" s="14" t="s">
        <v>238</v>
      </c>
      <c r="E829" s="13">
        <v>2141</v>
      </c>
      <c r="F829" s="12" t="s">
        <v>239</v>
      </c>
      <c r="G829" s="12" t="s">
        <v>39</v>
      </c>
      <c r="H829" s="15">
        <v>250000</v>
      </c>
      <c r="I829" s="12"/>
      <c r="J829" s="12"/>
      <c r="K829" s="50"/>
      <c r="L829" s="12"/>
      <c r="M829" s="15">
        <f t="shared" si="45"/>
        <v>250000</v>
      </c>
      <c r="N829" s="12"/>
    </row>
    <row r="830" spans="1:14" x14ac:dyDescent="0.2">
      <c r="A830" s="7"/>
      <c r="B830" s="13">
        <v>2510222</v>
      </c>
      <c r="C830" s="14" t="s">
        <v>237</v>
      </c>
      <c r="D830" s="14" t="s">
        <v>238</v>
      </c>
      <c r="E830" s="13">
        <v>3111</v>
      </c>
      <c r="F830" s="12" t="s">
        <v>239</v>
      </c>
      <c r="G830" s="12" t="s">
        <v>242</v>
      </c>
      <c r="H830" s="15">
        <v>250000</v>
      </c>
      <c r="I830" s="12"/>
      <c r="J830" s="12"/>
      <c r="K830" s="50"/>
      <c r="L830" s="12"/>
      <c r="M830" s="15">
        <f t="shared" si="45"/>
        <v>250000</v>
      </c>
      <c r="N830" s="12"/>
    </row>
    <row r="831" spans="1:14" x14ac:dyDescent="0.2">
      <c r="A831" s="7"/>
      <c r="B831" s="13">
        <v>2510222</v>
      </c>
      <c r="C831" s="14" t="s">
        <v>237</v>
      </c>
      <c r="D831" s="14" t="s">
        <v>238</v>
      </c>
      <c r="E831" s="13">
        <v>3131</v>
      </c>
      <c r="F831" s="12" t="s">
        <v>239</v>
      </c>
      <c r="G831" s="12" t="s">
        <v>250</v>
      </c>
      <c r="H831" s="15">
        <v>3005604</v>
      </c>
      <c r="I831" s="12"/>
      <c r="J831" s="12"/>
      <c r="K831" s="50"/>
      <c r="L831" s="12"/>
      <c r="M831" s="15">
        <f t="shared" si="45"/>
        <v>3005604</v>
      </c>
      <c r="N831" s="12"/>
    </row>
    <row r="832" spans="1:14" x14ac:dyDescent="0.2">
      <c r="A832" s="7"/>
      <c r="B832" s="13">
        <v>2510222</v>
      </c>
      <c r="C832" s="14" t="s">
        <v>237</v>
      </c>
      <c r="D832" s="14" t="s">
        <v>238</v>
      </c>
      <c r="E832" s="13">
        <v>3921</v>
      </c>
      <c r="F832" s="12" t="s">
        <v>239</v>
      </c>
      <c r="G832" s="12" t="s">
        <v>196</v>
      </c>
      <c r="H832" s="15">
        <v>1000000</v>
      </c>
      <c r="I832" s="12"/>
      <c r="J832" s="12"/>
      <c r="K832" s="50"/>
      <c r="L832" s="12"/>
      <c r="M832" s="15">
        <f t="shared" si="45"/>
        <v>1000000</v>
      </c>
      <c r="N832" s="12"/>
    </row>
    <row r="833" spans="1:14" ht="76.5" x14ac:dyDescent="0.2">
      <c r="A833" s="7" t="s">
        <v>1899</v>
      </c>
      <c r="B833" s="13">
        <v>2510222</v>
      </c>
      <c r="C833" s="14" t="s">
        <v>237</v>
      </c>
      <c r="D833" s="14" t="s">
        <v>238</v>
      </c>
      <c r="E833" s="13">
        <v>7991</v>
      </c>
      <c r="F833" s="12" t="s">
        <v>239</v>
      </c>
      <c r="G833" s="12" t="s">
        <v>241</v>
      </c>
      <c r="H833" s="15">
        <v>591166.68999999994</v>
      </c>
      <c r="I833" s="97">
        <v>1200000</v>
      </c>
      <c r="J833" s="12"/>
      <c r="K833" s="50"/>
      <c r="L833" s="30">
        <v>590000</v>
      </c>
      <c r="M833" s="15">
        <f t="shared" si="45"/>
        <v>1201166.69</v>
      </c>
      <c r="N833" s="47" t="s">
        <v>1904</v>
      </c>
    </row>
    <row r="834" spans="1:14" x14ac:dyDescent="0.2">
      <c r="A834" s="7"/>
      <c r="B834" s="13">
        <v>2510222</v>
      </c>
      <c r="C834" s="14" t="s">
        <v>237</v>
      </c>
      <c r="D834" s="14" t="s">
        <v>238</v>
      </c>
      <c r="E834" s="13">
        <v>9112</v>
      </c>
      <c r="F834" s="12" t="s">
        <v>239</v>
      </c>
      <c r="G834" s="12" t="s">
        <v>251</v>
      </c>
      <c r="H834" s="15">
        <v>5400000</v>
      </c>
      <c r="I834" s="12"/>
      <c r="J834" s="12"/>
      <c r="K834" s="50"/>
      <c r="L834" s="12"/>
      <c r="M834" s="15">
        <f t="shared" si="45"/>
        <v>5400000</v>
      </c>
      <c r="N834" s="12"/>
    </row>
    <row r="835" spans="1:14" x14ac:dyDescent="0.2">
      <c r="A835" s="7"/>
      <c r="B835" s="13">
        <v>2510222</v>
      </c>
      <c r="C835" s="14" t="s">
        <v>237</v>
      </c>
      <c r="D835" s="14" t="s">
        <v>238</v>
      </c>
      <c r="E835" s="13">
        <v>9113</v>
      </c>
      <c r="F835" s="12" t="s">
        <v>239</v>
      </c>
      <c r="G835" s="12" t="s">
        <v>252</v>
      </c>
      <c r="H835" s="15">
        <v>4100000</v>
      </c>
      <c r="I835" s="12"/>
      <c r="J835" s="12"/>
      <c r="K835" s="50"/>
      <c r="L835" s="12"/>
      <c r="M835" s="15">
        <f t="shared" si="45"/>
        <v>4100000</v>
      </c>
      <c r="N835" s="12"/>
    </row>
    <row r="836" spans="1:14" x14ac:dyDescent="0.2">
      <c r="A836" s="7"/>
      <c r="B836" s="13">
        <v>2510222</v>
      </c>
      <c r="C836" s="14" t="s">
        <v>237</v>
      </c>
      <c r="D836" s="14" t="s">
        <v>238</v>
      </c>
      <c r="E836" s="13">
        <v>9212</v>
      </c>
      <c r="F836" s="12" t="s">
        <v>239</v>
      </c>
      <c r="G836" s="12" t="s">
        <v>253</v>
      </c>
      <c r="H836" s="15">
        <v>3720000</v>
      </c>
      <c r="I836" s="12"/>
      <c r="J836" s="12"/>
      <c r="K836" s="50"/>
      <c r="L836" s="12"/>
      <c r="M836" s="15">
        <f t="shared" si="45"/>
        <v>3720000</v>
      </c>
      <c r="N836" s="12"/>
    </row>
    <row r="837" spans="1:14" x14ac:dyDescent="0.2">
      <c r="A837" s="7"/>
      <c r="B837" s="13">
        <v>2510222</v>
      </c>
      <c r="C837" s="14" t="s">
        <v>237</v>
      </c>
      <c r="D837" s="14" t="s">
        <v>238</v>
      </c>
      <c r="E837" s="13">
        <v>9213</v>
      </c>
      <c r="F837" s="12" t="s">
        <v>239</v>
      </c>
      <c r="G837" s="12" t="s">
        <v>254</v>
      </c>
      <c r="H837" s="15">
        <v>2400000</v>
      </c>
      <c r="I837" s="12"/>
      <c r="J837" s="12"/>
      <c r="K837" s="50"/>
      <c r="L837" s="12"/>
      <c r="M837" s="15">
        <f t="shared" si="45"/>
        <v>2400000</v>
      </c>
      <c r="N837" s="12"/>
    </row>
    <row r="838" spans="1:14" ht="25.5" x14ac:dyDescent="0.2">
      <c r="A838" s="7">
        <v>54</v>
      </c>
      <c r="B838" s="13">
        <v>2610122</v>
      </c>
      <c r="C838" s="14" t="s">
        <v>237</v>
      </c>
      <c r="D838" s="14" t="s">
        <v>238</v>
      </c>
      <c r="E838" s="13">
        <v>7991</v>
      </c>
      <c r="F838" s="12" t="s">
        <v>239</v>
      </c>
      <c r="G838" s="12" t="s">
        <v>241</v>
      </c>
      <c r="H838" s="15">
        <v>100</v>
      </c>
      <c r="I838" s="97">
        <v>5000</v>
      </c>
      <c r="J838" s="12"/>
      <c r="K838" s="50"/>
      <c r="L838" s="12"/>
      <c r="M838" s="15">
        <f t="shared" si="45"/>
        <v>5100</v>
      </c>
      <c r="N838" s="47" t="s">
        <v>1901</v>
      </c>
    </row>
    <row r="839" spans="1:14" ht="25.5" x14ac:dyDescent="0.2">
      <c r="A839" s="7">
        <v>54</v>
      </c>
      <c r="B839" s="13">
        <v>2710122</v>
      </c>
      <c r="C839" s="14" t="s">
        <v>237</v>
      </c>
      <c r="D839" s="14" t="s">
        <v>238</v>
      </c>
      <c r="E839" s="13">
        <v>7991</v>
      </c>
      <c r="F839" s="12" t="s">
        <v>239</v>
      </c>
      <c r="G839" s="12" t="s">
        <v>241</v>
      </c>
      <c r="H839" s="15">
        <v>500</v>
      </c>
      <c r="I839" s="97">
        <v>5000</v>
      </c>
      <c r="J839" s="12"/>
      <c r="K839" s="50"/>
      <c r="L839" s="12"/>
      <c r="M839" s="15">
        <f t="shared" si="45"/>
        <v>5500</v>
      </c>
      <c r="N839" s="47" t="s">
        <v>1901</v>
      </c>
    </row>
    <row r="840" spans="1:14" ht="15" x14ac:dyDescent="0.25">
      <c r="A840" s="7"/>
      <c r="B840" s="23" t="s">
        <v>255</v>
      </c>
      <c r="C840" s="23"/>
      <c r="D840" s="23"/>
      <c r="E840" s="23"/>
      <c r="F840" s="24"/>
      <c r="G840" s="25" t="s">
        <v>18</v>
      </c>
      <c r="H840" s="27">
        <v>112594941.23999999</v>
      </c>
      <c r="I840" s="27">
        <f t="shared" ref="I840:L840" si="46">SUM(I750:I839)</f>
        <v>4760000</v>
      </c>
      <c r="J840" s="27">
        <f t="shared" si="46"/>
        <v>0</v>
      </c>
      <c r="K840" s="27">
        <f t="shared" si="46"/>
        <v>90000</v>
      </c>
      <c r="L840" s="27">
        <f t="shared" si="46"/>
        <v>7864250.3900000006</v>
      </c>
      <c r="M840" s="27">
        <f>SUM(M750:M839)</f>
        <v>109580690.84999999</v>
      </c>
      <c r="N840" s="12"/>
    </row>
    <row r="841" spans="1:14" ht="15" x14ac:dyDescent="0.25">
      <c r="A841" s="7"/>
      <c r="B841" s="23" t="s">
        <v>256</v>
      </c>
      <c r="C841" s="21"/>
      <c r="D841" s="21"/>
      <c r="E841" s="32"/>
      <c r="F841" s="21"/>
      <c r="G841" s="33"/>
      <c r="H841" s="21"/>
      <c r="I841" s="21"/>
      <c r="J841" s="21"/>
      <c r="K841" s="21"/>
      <c r="L841" s="21"/>
      <c r="M841" s="21"/>
      <c r="N841" s="12"/>
    </row>
    <row r="842" spans="1:14" ht="15" x14ac:dyDescent="0.2">
      <c r="A842" s="7"/>
      <c r="B842" s="13">
        <v>1100122</v>
      </c>
      <c r="C842" s="14" t="s">
        <v>257</v>
      </c>
      <c r="D842" s="14" t="s">
        <v>258</v>
      </c>
      <c r="E842" s="13">
        <v>2111</v>
      </c>
      <c r="F842" s="12" t="s">
        <v>259</v>
      </c>
      <c r="G842" s="12" t="s">
        <v>37</v>
      </c>
      <c r="H842" s="15">
        <v>37000</v>
      </c>
      <c r="I842" s="12"/>
      <c r="J842" s="12"/>
      <c r="K842" s="29"/>
      <c r="L842" s="30"/>
      <c r="M842" s="15">
        <f t="shared" ref="M842:M870" si="47">H842+I842-J842+K842-L842</f>
        <v>37000</v>
      </c>
      <c r="N842" s="31"/>
    </row>
    <row r="843" spans="1:14" ht="15" x14ac:dyDescent="0.2">
      <c r="A843" s="7"/>
      <c r="B843" s="13">
        <v>1100122</v>
      </c>
      <c r="C843" s="44" t="s">
        <v>257</v>
      </c>
      <c r="D843" s="44" t="s">
        <v>258</v>
      </c>
      <c r="E843" s="13">
        <v>2112</v>
      </c>
      <c r="F843" s="34" t="s">
        <v>259</v>
      </c>
      <c r="G843" s="12" t="s">
        <v>38</v>
      </c>
      <c r="H843" s="15">
        <v>20205</v>
      </c>
      <c r="I843" s="12"/>
      <c r="J843" s="12"/>
      <c r="K843" s="29"/>
      <c r="L843" s="30"/>
      <c r="M843" s="15">
        <f t="shared" si="47"/>
        <v>20205</v>
      </c>
      <c r="N843" s="35"/>
    </row>
    <row r="844" spans="1:14" x14ac:dyDescent="0.2">
      <c r="A844" s="7"/>
      <c r="B844" s="13">
        <v>1100122</v>
      </c>
      <c r="C844" s="14" t="s">
        <v>257</v>
      </c>
      <c r="D844" s="14" t="s">
        <v>258</v>
      </c>
      <c r="E844" s="13">
        <v>2141</v>
      </c>
      <c r="F844" s="12" t="s">
        <v>259</v>
      </c>
      <c r="G844" s="12" t="s">
        <v>39</v>
      </c>
      <c r="H844" s="15">
        <v>30000</v>
      </c>
      <c r="I844" s="12"/>
      <c r="J844" s="12"/>
      <c r="K844" s="29"/>
      <c r="L844" s="30"/>
      <c r="M844" s="15">
        <f t="shared" si="47"/>
        <v>30000</v>
      </c>
      <c r="N844" s="12"/>
    </row>
    <row r="845" spans="1:14" ht="15" x14ac:dyDescent="0.2">
      <c r="A845" s="7"/>
      <c r="B845" s="13">
        <v>1100122</v>
      </c>
      <c r="C845" s="14" t="s">
        <v>257</v>
      </c>
      <c r="D845" s="14" t="s">
        <v>258</v>
      </c>
      <c r="E845" s="13">
        <v>2161</v>
      </c>
      <c r="F845" s="12" t="s">
        <v>259</v>
      </c>
      <c r="G845" s="12" t="s">
        <v>40</v>
      </c>
      <c r="H845" s="15">
        <v>8000</v>
      </c>
      <c r="I845" s="12"/>
      <c r="J845" s="12"/>
      <c r="K845" s="29"/>
      <c r="L845" s="30"/>
      <c r="M845" s="15">
        <f t="shared" si="47"/>
        <v>8000</v>
      </c>
      <c r="N845" s="31"/>
    </row>
    <row r="846" spans="1:14" x14ac:dyDescent="0.2">
      <c r="A846" s="7"/>
      <c r="B846" s="13">
        <v>1100122</v>
      </c>
      <c r="C846" s="14" t="s">
        <v>257</v>
      </c>
      <c r="D846" s="14" t="s">
        <v>258</v>
      </c>
      <c r="E846" s="13">
        <v>2461</v>
      </c>
      <c r="F846" s="12" t="s">
        <v>259</v>
      </c>
      <c r="G846" s="12" t="s">
        <v>43</v>
      </c>
      <c r="H846" s="15">
        <v>3105</v>
      </c>
      <c r="I846" s="12"/>
      <c r="J846" s="12"/>
      <c r="K846" s="29"/>
      <c r="L846" s="30"/>
      <c r="M846" s="15">
        <f t="shared" si="47"/>
        <v>3105</v>
      </c>
      <c r="N846" s="12"/>
    </row>
    <row r="847" spans="1:14" ht="15" x14ac:dyDescent="0.2">
      <c r="A847" s="7"/>
      <c r="B847" s="13">
        <v>1100122</v>
      </c>
      <c r="C847" s="44" t="s">
        <v>257</v>
      </c>
      <c r="D847" s="44" t="s">
        <v>258</v>
      </c>
      <c r="E847" s="13">
        <v>2491</v>
      </c>
      <c r="F847" s="34" t="s">
        <v>259</v>
      </c>
      <c r="G847" s="12" t="s">
        <v>80</v>
      </c>
      <c r="H847" s="15">
        <v>12000</v>
      </c>
      <c r="I847" s="12"/>
      <c r="J847" s="12"/>
      <c r="K847" s="29"/>
      <c r="L847" s="30"/>
      <c r="M847" s="15">
        <f t="shared" si="47"/>
        <v>12000</v>
      </c>
      <c r="N847" s="31"/>
    </row>
    <row r="848" spans="1:14" ht="15" x14ac:dyDescent="0.2">
      <c r="A848" s="7"/>
      <c r="B848" s="13">
        <v>1100122</v>
      </c>
      <c r="C848" s="14" t="s">
        <v>257</v>
      </c>
      <c r="D848" s="14" t="s">
        <v>258</v>
      </c>
      <c r="E848" s="13">
        <v>2941</v>
      </c>
      <c r="F848" s="12" t="s">
        <v>259</v>
      </c>
      <c r="G848" s="12" t="s">
        <v>45</v>
      </c>
      <c r="H848" s="15">
        <v>15175</v>
      </c>
      <c r="I848" s="12"/>
      <c r="J848" s="12"/>
      <c r="K848" s="29"/>
      <c r="L848" s="30"/>
      <c r="M848" s="15">
        <f t="shared" si="47"/>
        <v>15175</v>
      </c>
      <c r="N848" s="31"/>
    </row>
    <row r="849" spans="1:14" ht="15" x14ac:dyDescent="0.2">
      <c r="A849" s="7"/>
      <c r="B849" s="13">
        <v>1100122</v>
      </c>
      <c r="C849" s="14" t="s">
        <v>257</v>
      </c>
      <c r="D849" s="14" t="s">
        <v>258</v>
      </c>
      <c r="E849" s="13">
        <v>2961</v>
      </c>
      <c r="F849" s="12" t="s">
        <v>259</v>
      </c>
      <c r="G849" s="12" t="s">
        <v>123</v>
      </c>
      <c r="H849" s="15">
        <v>40000</v>
      </c>
      <c r="I849" s="12"/>
      <c r="J849" s="12"/>
      <c r="K849" s="29"/>
      <c r="L849" s="30"/>
      <c r="M849" s="15">
        <f t="shared" si="47"/>
        <v>40000</v>
      </c>
      <c r="N849" s="31"/>
    </row>
    <row r="850" spans="1:14" ht="15" x14ac:dyDescent="0.2">
      <c r="A850" s="7"/>
      <c r="B850" s="13">
        <v>1100122</v>
      </c>
      <c r="C850" s="14" t="s">
        <v>257</v>
      </c>
      <c r="D850" s="14" t="s">
        <v>258</v>
      </c>
      <c r="E850" s="13">
        <v>3341</v>
      </c>
      <c r="F850" s="12" t="s">
        <v>259</v>
      </c>
      <c r="G850" s="12" t="s">
        <v>89</v>
      </c>
      <c r="H850" s="15">
        <v>18350</v>
      </c>
      <c r="I850" s="12"/>
      <c r="J850" s="12"/>
      <c r="K850" s="29"/>
      <c r="L850" s="30"/>
      <c r="M850" s="15">
        <f t="shared" si="47"/>
        <v>18350</v>
      </c>
      <c r="N850" s="31"/>
    </row>
    <row r="851" spans="1:14" ht="15" x14ac:dyDescent="0.2">
      <c r="A851" s="7"/>
      <c r="B851" s="13">
        <v>1100122</v>
      </c>
      <c r="C851" s="14" t="s">
        <v>257</v>
      </c>
      <c r="D851" s="14" t="s">
        <v>258</v>
      </c>
      <c r="E851" s="13">
        <v>3361</v>
      </c>
      <c r="F851" s="12" t="s">
        <v>259</v>
      </c>
      <c r="G851" s="12" t="s">
        <v>47</v>
      </c>
      <c r="H851" s="15">
        <v>0</v>
      </c>
      <c r="I851" s="12"/>
      <c r="J851" s="12"/>
      <c r="K851" s="29"/>
      <c r="L851" s="30"/>
      <c r="M851" s="15">
        <f t="shared" si="47"/>
        <v>0</v>
      </c>
      <c r="N851" s="31"/>
    </row>
    <row r="852" spans="1:14" ht="15" x14ac:dyDescent="0.2">
      <c r="A852" s="7"/>
      <c r="B852" s="13">
        <v>1100122</v>
      </c>
      <c r="C852" s="14" t="s">
        <v>257</v>
      </c>
      <c r="D852" s="14" t="s">
        <v>258</v>
      </c>
      <c r="E852" s="13">
        <v>3511</v>
      </c>
      <c r="F852" s="12" t="s">
        <v>259</v>
      </c>
      <c r="G852" s="12" t="s">
        <v>91</v>
      </c>
      <c r="H852" s="15">
        <v>0</v>
      </c>
      <c r="I852" s="12"/>
      <c r="J852" s="12"/>
      <c r="K852" s="29"/>
      <c r="L852" s="30"/>
      <c r="M852" s="15">
        <f t="shared" si="47"/>
        <v>0</v>
      </c>
      <c r="N852" s="31"/>
    </row>
    <row r="853" spans="1:14" ht="15" x14ac:dyDescent="0.2">
      <c r="A853" s="7"/>
      <c r="B853" s="13">
        <v>1100122</v>
      </c>
      <c r="C853" s="44" t="s">
        <v>257</v>
      </c>
      <c r="D853" s="44" t="s">
        <v>258</v>
      </c>
      <c r="E853" s="13">
        <v>3531</v>
      </c>
      <c r="F853" s="34" t="s">
        <v>259</v>
      </c>
      <c r="G853" s="12" t="s">
        <v>50</v>
      </c>
      <c r="H853" s="15">
        <v>5000</v>
      </c>
      <c r="I853" s="12"/>
      <c r="J853" s="12"/>
      <c r="K853" s="29"/>
      <c r="L853" s="30"/>
      <c r="M853" s="15">
        <f t="shared" si="47"/>
        <v>5000</v>
      </c>
      <c r="N853" s="31"/>
    </row>
    <row r="854" spans="1:14" ht="15" x14ac:dyDescent="0.2">
      <c r="A854" s="7"/>
      <c r="B854" s="13">
        <v>1100122</v>
      </c>
      <c r="C854" s="14" t="s">
        <v>257</v>
      </c>
      <c r="D854" s="14" t="s">
        <v>258</v>
      </c>
      <c r="E854" s="13">
        <v>3551</v>
      </c>
      <c r="F854" s="12" t="s">
        <v>259</v>
      </c>
      <c r="G854" s="12" t="s">
        <v>124</v>
      </c>
      <c r="H854" s="15">
        <v>43175</v>
      </c>
      <c r="I854" s="12"/>
      <c r="J854" s="12"/>
      <c r="K854" s="29"/>
      <c r="L854" s="30"/>
      <c r="M854" s="15">
        <f t="shared" si="47"/>
        <v>43175</v>
      </c>
      <c r="N854" s="31"/>
    </row>
    <row r="855" spans="1:14" ht="15" x14ac:dyDescent="0.2">
      <c r="A855" s="7"/>
      <c r="B855" s="13">
        <v>1100122</v>
      </c>
      <c r="C855" s="14" t="s">
        <v>257</v>
      </c>
      <c r="D855" s="14" t="s">
        <v>258</v>
      </c>
      <c r="E855" s="13">
        <v>3591</v>
      </c>
      <c r="F855" s="12" t="s">
        <v>259</v>
      </c>
      <c r="G855" s="12" t="s">
        <v>93</v>
      </c>
      <c r="H855" s="15">
        <v>0</v>
      </c>
      <c r="I855" s="12"/>
      <c r="J855" s="12"/>
      <c r="K855" s="29"/>
      <c r="L855" s="30"/>
      <c r="M855" s="15">
        <f t="shared" si="47"/>
        <v>0</v>
      </c>
      <c r="N855" s="31"/>
    </row>
    <row r="856" spans="1:14" x14ac:dyDescent="0.2">
      <c r="A856" s="7"/>
      <c r="B856" s="13">
        <v>1100122</v>
      </c>
      <c r="C856" s="14" t="s">
        <v>257</v>
      </c>
      <c r="D856" s="14" t="s">
        <v>258</v>
      </c>
      <c r="E856" s="13">
        <v>3751</v>
      </c>
      <c r="F856" s="12" t="s">
        <v>259</v>
      </c>
      <c r="G856" s="12" t="s">
        <v>52</v>
      </c>
      <c r="H856" s="15">
        <v>1035</v>
      </c>
      <c r="I856" s="12"/>
      <c r="J856" s="12"/>
      <c r="K856" s="29"/>
      <c r="L856" s="30"/>
      <c r="M856" s="15">
        <f t="shared" si="47"/>
        <v>1035</v>
      </c>
      <c r="N856" s="12"/>
    </row>
    <row r="857" spans="1:14" x14ac:dyDescent="0.2">
      <c r="A857" s="7"/>
      <c r="B857" s="13">
        <v>1100122</v>
      </c>
      <c r="C857" s="14" t="s">
        <v>257</v>
      </c>
      <c r="D857" s="14" t="s">
        <v>258</v>
      </c>
      <c r="E857" s="13">
        <v>3831</v>
      </c>
      <c r="F857" s="12" t="s">
        <v>259</v>
      </c>
      <c r="G857" s="12" t="s">
        <v>102</v>
      </c>
      <c r="H857" s="15">
        <v>1035</v>
      </c>
      <c r="I857" s="12"/>
      <c r="J857" s="12"/>
      <c r="K857" s="29"/>
      <c r="L857" s="30"/>
      <c r="M857" s="15">
        <f t="shared" si="47"/>
        <v>1035</v>
      </c>
      <c r="N857" s="12"/>
    </row>
    <row r="858" spans="1:14" ht="15" x14ac:dyDescent="0.2">
      <c r="A858" s="7"/>
      <c r="B858" s="13">
        <v>1100122</v>
      </c>
      <c r="C858" s="14" t="s">
        <v>257</v>
      </c>
      <c r="D858" s="14" t="s">
        <v>258</v>
      </c>
      <c r="E858" s="13">
        <v>5111</v>
      </c>
      <c r="F858" s="12" t="s">
        <v>259</v>
      </c>
      <c r="G858" s="12" t="s">
        <v>137</v>
      </c>
      <c r="H858" s="15">
        <v>0</v>
      </c>
      <c r="I858" s="12"/>
      <c r="J858" s="12"/>
      <c r="K858" s="29"/>
      <c r="L858" s="30"/>
      <c r="M858" s="15">
        <f t="shared" si="47"/>
        <v>0</v>
      </c>
      <c r="N858" s="35"/>
    </row>
    <row r="859" spans="1:14" ht="15" x14ac:dyDescent="0.2">
      <c r="A859" s="7"/>
      <c r="B859" s="13">
        <v>1100122</v>
      </c>
      <c r="C859" s="14" t="s">
        <v>257</v>
      </c>
      <c r="D859" s="14" t="s">
        <v>258</v>
      </c>
      <c r="E859" s="13">
        <v>5151</v>
      </c>
      <c r="F859" s="12" t="s">
        <v>259</v>
      </c>
      <c r="G859" s="12" t="s">
        <v>128</v>
      </c>
      <c r="H859" s="15">
        <v>0</v>
      </c>
      <c r="I859" s="12"/>
      <c r="J859" s="12"/>
      <c r="K859" s="29"/>
      <c r="L859" s="30"/>
      <c r="M859" s="15">
        <f t="shared" si="47"/>
        <v>0</v>
      </c>
      <c r="N859" s="31"/>
    </row>
    <row r="860" spans="1:14" x14ac:dyDescent="0.2">
      <c r="A860" s="7"/>
      <c r="B860" s="13">
        <v>1500522</v>
      </c>
      <c r="C860" s="14" t="s">
        <v>257</v>
      </c>
      <c r="D860" s="14" t="s">
        <v>258</v>
      </c>
      <c r="E860" s="13">
        <v>1131</v>
      </c>
      <c r="F860" s="12" t="s">
        <v>259</v>
      </c>
      <c r="G860" s="14" t="s">
        <v>55</v>
      </c>
      <c r="H860" s="15">
        <v>2617843.25</v>
      </c>
      <c r="I860" s="12"/>
      <c r="J860" s="12"/>
      <c r="K860" s="29"/>
      <c r="L860" s="30"/>
      <c r="M860" s="15">
        <f t="shared" si="47"/>
        <v>2617843.25</v>
      </c>
      <c r="N860" s="12"/>
    </row>
    <row r="861" spans="1:14" x14ac:dyDescent="0.2">
      <c r="A861" s="7"/>
      <c r="B861" s="13">
        <v>1500522</v>
      </c>
      <c r="C861" s="14" t="s">
        <v>257</v>
      </c>
      <c r="D861" s="14" t="s">
        <v>258</v>
      </c>
      <c r="E861" s="13">
        <v>1321</v>
      </c>
      <c r="F861" s="12" t="s">
        <v>259</v>
      </c>
      <c r="G861" s="12" t="s">
        <v>56</v>
      </c>
      <c r="H861" s="15">
        <v>91244.44</v>
      </c>
      <c r="I861" s="12"/>
      <c r="J861" s="12"/>
      <c r="K861" s="29"/>
      <c r="L861" s="30"/>
      <c r="M861" s="15">
        <f t="shared" si="47"/>
        <v>91244.44</v>
      </c>
      <c r="N861" s="12"/>
    </row>
    <row r="862" spans="1:14" x14ac:dyDescent="0.2">
      <c r="A862" s="7"/>
      <c r="B862" s="13">
        <v>1500522</v>
      </c>
      <c r="C862" s="14" t="s">
        <v>257</v>
      </c>
      <c r="D862" s="14" t="s">
        <v>258</v>
      </c>
      <c r="E862" s="13">
        <v>1323</v>
      </c>
      <c r="F862" s="12" t="s">
        <v>259</v>
      </c>
      <c r="G862" s="12" t="s">
        <v>57</v>
      </c>
      <c r="H862" s="15">
        <v>448411.77</v>
      </c>
      <c r="I862" s="12"/>
      <c r="J862" s="12"/>
      <c r="K862" s="29"/>
      <c r="L862" s="30"/>
      <c r="M862" s="15">
        <f t="shared" si="47"/>
        <v>448411.77</v>
      </c>
      <c r="N862" s="12"/>
    </row>
    <row r="863" spans="1:14" x14ac:dyDescent="0.2">
      <c r="A863" s="7"/>
      <c r="B863" s="13">
        <v>1500522</v>
      </c>
      <c r="C863" s="14" t="s">
        <v>257</v>
      </c>
      <c r="D863" s="14" t="s">
        <v>258</v>
      </c>
      <c r="E863" s="13">
        <v>1413</v>
      </c>
      <c r="F863" s="12" t="s">
        <v>259</v>
      </c>
      <c r="G863" s="12" t="s">
        <v>58</v>
      </c>
      <c r="H863" s="15">
        <v>529285.44999999995</v>
      </c>
      <c r="I863" s="12"/>
      <c r="J863" s="12"/>
      <c r="K863" s="29"/>
      <c r="L863" s="30"/>
      <c r="M863" s="15">
        <f t="shared" si="47"/>
        <v>529285.44999999995</v>
      </c>
      <c r="N863" s="12"/>
    </row>
    <row r="864" spans="1:14" x14ac:dyDescent="0.2">
      <c r="A864" s="7"/>
      <c r="B864" s="13">
        <v>1500522</v>
      </c>
      <c r="C864" s="14" t="s">
        <v>257</v>
      </c>
      <c r="D864" s="14" t="s">
        <v>258</v>
      </c>
      <c r="E864" s="13">
        <v>1421</v>
      </c>
      <c r="F864" s="12" t="s">
        <v>259</v>
      </c>
      <c r="G864" s="12" t="s">
        <v>59</v>
      </c>
      <c r="H864" s="15">
        <v>158052.29999999999</v>
      </c>
      <c r="I864" s="12"/>
      <c r="J864" s="12"/>
      <c r="K864" s="29"/>
      <c r="L864" s="30"/>
      <c r="M864" s="15">
        <f t="shared" si="47"/>
        <v>158052.29999999999</v>
      </c>
      <c r="N864" s="12"/>
    </row>
    <row r="865" spans="1:14" x14ac:dyDescent="0.2">
      <c r="A865" s="7"/>
      <c r="B865" s="13">
        <v>1500522</v>
      </c>
      <c r="C865" s="14" t="s">
        <v>257</v>
      </c>
      <c r="D865" s="14" t="s">
        <v>258</v>
      </c>
      <c r="E865" s="13">
        <v>1431</v>
      </c>
      <c r="F865" s="12" t="s">
        <v>259</v>
      </c>
      <c r="G865" s="12" t="s">
        <v>60</v>
      </c>
      <c r="H865" s="15">
        <v>171887.24</v>
      </c>
      <c r="I865" s="12"/>
      <c r="J865" s="12"/>
      <c r="K865" s="29"/>
      <c r="L865" s="30"/>
      <c r="M865" s="15">
        <f t="shared" si="47"/>
        <v>171887.24</v>
      </c>
      <c r="N865" s="12"/>
    </row>
    <row r="866" spans="1:14" x14ac:dyDescent="0.2">
      <c r="A866" s="7"/>
      <c r="B866" s="13">
        <v>1500522</v>
      </c>
      <c r="C866" s="14" t="s">
        <v>257</v>
      </c>
      <c r="D866" s="14" t="s">
        <v>258</v>
      </c>
      <c r="E866" s="13">
        <v>1542</v>
      </c>
      <c r="F866" s="12" t="s">
        <v>259</v>
      </c>
      <c r="G866" s="12" t="s">
        <v>63</v>
      </c>
      <c r="H866" s="15">
        <v>78835.69</v>
      </c>
      <c r="I866" s="12"/>
      <c r="J866" s="12"/>
      <c r="K866" s="29"/>
      <c r="L866" s="30"/>
      <c r="M866" s="15">
        <f t="shared" si="47"/>
        <v>78835.69</v>
      </c>
      <c r="N866" s="12"/>
    </row>
    <row r="867" spans="1:14" x14ac:dyDescent="0.2">
      <c r="A867" s="7"/>
      <c r="B867" s="13">
        <v>1500522</v>
      </c>
      <c r="C867" s="14" t="s">
        <v>257</v>
      </c>
      <c r="D867" s="14" t="s">
        <v>258</v>
      </c>
      <c r="E867" s="13">
        <v>1543</v>
      </c>
      <c r="F867" s="12" t="s">
        <v>259</v>
      </c>
      <c r="G867" s="12" t="s">
        <v>64</v>
      </c>
      <c r="H867" s="15">
        <v>6259.19</v>
      </c>
      <c r="I867" s="12"/>
      <c r="J867" s="12"/>
      <c r="K867" s="29"/>
      <c r="L867" s="30"/>
      <c r="M867" s="15">
        <f t="shared" si="47"/>
        <v>6259.19</v>
      </c>
      <c r="N867" s="12"/>
    </row>
    <row r="868" spans="1:14" x14ac:dyDescent="0.2">
      <c r="A868" s="7"/>
      <c r="B868" s="13">
        <v>1500522</v>
      </c>
      <c r="C868" s="14" t="s">
        <v>257</v>
      </c>
      <c r="D868" s="14" t="s">
        <v>258</v>
      </c>
      <c r="E868" s="13">
        <v>1544</v>
      </c>
      <c r="F868" s="12" t="s">
        <v>259</v>
      </c>
      <c r="G868" s="12" t="s">
        <v>65</v>
      </c>
      <c r="H868" s="15">
        <v>14979.6</v>
      </c>
      <c r="I868" s="12"/>
      <c r="J868" s="12"/>
      <c r="K868" s="29"/>
      <c r="L868" s="30"/>
      <c r="M868" s="15">
        <f t="shared" si="47"/>
        <v>14979.6</v>
      </c>
      <c r="N868" s="12"/>
    </row>
    <row r="869" spans="1:14" x14ac:dyDescent="0.2">
      <c r="A869" s="7"/>
      <c r="B869" s="13">
        <v>1500522</v>
      </c>
      <c r="C869" s="14" t="s">
        <v>257</v>
      </c>
      <c r="D869" s="14" t="s">
        <v>258</v>
      </c>
      <c r="E869" s="13">
        <v>1591</v>
      </c>
      <c r="F869" s="12" t="s">
        <v>259</v>
      </c>
      <c r="G869" s="12" t="s">
        <v>111</v>
      </c>
      <c r="H869" s="15">
        <v>6517.86</v>
      </c>
      <c r="I869" s="12"/>
      <c r="J869" s="12"/>
      <c r="K869" s="29"/>
      <c r="L869" s="30"/>
      <c r="M869" s="15">
        <f t="shared" si="47"/>
        <v>6517.86</v>
      </c>
      <c r="N869" s="12"/>
    </row>
    <row r="870" spans="1:14" ht="45" x14ac:dyDescent="0.2">
      <c r="A870" s="7">
        <v>43</v>
      </c>
      <c r="B870" s="13">
        <v>1500522</v>
      </c>
      <c r="C870" s="14" t="s">
        <v>257</v>
      </c>
      <c r="D870" s="14" t="s">
        <v>258</v>
      </c>
      <c r="E870" s="13">
        <v>3981</v>
      </c>
      <c r="F870" s="12" t="s">
        <v>259</v>
      </c>
      <c r="G870" s="12" t="s">
        <v>66</v>
      </c>
      <c r="H870" s="15">
        <v>70532.600000000006</v>
      </c>
      <c r="I870" s="12"/>
      <c r="J870" s="12"/>
      <c r="K870" s="29">
        <v>9000</v>
      </c>
      <c r="L870" s="30"/>
      <c r="M870" s="15">
        <f t="shared" si="47"/>
        <v>79532.600000000006</v>
      </c>
      <c r="N870" s="35" t="s">
        <v>1865</v>
      </c>
    </row>
    <row r="871" spans="1:14" ht="15" x14ac:dyDescent="0.25">
      <c r="A871" s="7"/>
      <c r="B871" s="23" t="s">
        <v>260</v>
      </c>
      <c r="C871" s="23"/>
      <c r="D871" s="23"/>
      <c r="E871" s="23"/>
      <c r="F871" s="24"/>
      <c r="G871" s="25" t="s">
        <v>18</v>
      </c>
      <c r="H871" s="27">
        <v>4427929.3900000006</v>
      </c>
      <c r="I871" s="27">
        <f t="shared" ref="I871:L871" si="48">SUM(I842:I870)</f>
        <v>0</v>
      </c>
      <c r="J871" s="27">
        <f t="shared" si="48"/>
        <v>0</v>
      </c>
      <c r="K871" s="27">
        <f t="shared" si="48"/>
        <v>9000</v>
      </c>
      <c r="L871" s="27">
        <f t="shared" si="48"/>
        <v>0</v>
      </c>
      <c r="M871" s="27">
        <f>SUM(M842:M870)</f>
        <v>4436929.3900000006</v>
      </c>
      <c r="N871" s="12"/>
    </row>
    <row r="872" spans="1:14" ht="15" x14ac:dyDescent="0.25">
      <c r="A872" s="7"/>
      <c r="B872" s="23" t="s">
        <v>261</v>
      </c>
      <c r="C872" s="23"/>
      <c r="D872" s="23"/>
      <c r="E872" s="23"/>
      <c r="F872" s="24"/>
      <c r="G872" s="25"/>
      <c r="H872" s="27"/>
      <c r="I872" s="27"/>
      <c r="J872" s="27"/>
      <c r="K872" s="27"/>
      <c r="L872" s="27"/>
      <c r="M872" s="27"/>
      <c r="N872" s="12"/>
    </row>
    <row r="873" spans="1:14" s="58" customFormat="1" x14ac:dyDescent="0.2">
      <c r="A873" s="39"/>
      <c r="B873" s="54">
        <v>1100122</v>
      </c>
      <c r="C873" s="55" t="s">
        <v>262</v>
      </c>
      <c r="D873" s="55" t="s">
        <v>263</v>
      </c>
      <c r="E873" s="54">
        <v>2111</v>
      </c>
      <c r="F873" s="56" t="s">
        <v>264</v>
      </c>
      <c r="G873" s="56" t="s">
        <v>37</v>
      </c>
      <c r="H873" s="57">
        <v>20795.66</v>
      </c>
      <c r="I873" s="56"/>
      <c r="J873" s="56"/>
      <c r="K873" s="56"/>
      <c r="L873" s="56"/>
      <c r="M873" s="57">
        <f t="shared" ref="M873:M904" si="49">H873+I873-J873+K873-L873</f>
        <v>20795.66</v>
      </c>
      <c r="N873" s="41"/>
    </row>
    <row r="874" spans="1:14" s="58" customFormat="1" x14ac:dyDescent="0.2">
      <c r="A874" s="39"/>
      <c r="B874" s="54">
        <v>1100122</v>
      </c>
      <c r="C874" s="55" t="s">
        <v>262</v>
      </c>
      <c r="D874" s="55" t="s">
        <v>263</v>
      </c>
      <c r="E874" s="54">
        <v>2121</v>
      </c>
      <c r="F874" s="56" t="s">
        <v>264</v>
      </c>
      <c r="G874" s="56" t="s">
        <v>119</v>
      </c>
      <c r="H874" s="57">
        <v>1760</v>
      </c>
      <c r="I874" s="56"/>
      <c r="J874" s="56"/>
      <c r="K874" s="56"/>
      <c r="L874" s="56"/>
      <c r="M874" s="57">
        <f t="shared" si="49"/>
        <v>1760</v>
      </c>
      <c r="N874" s="41"/>
    </row>
    <row r="875" spans="1:14" s="58" customFormat="1" x14ac:dyDescent="0.2">
      <c r="A875" s="39"/>
      <c r="B875" s="54">
        <v>1100122</v>
      </c>
      <c r="C875" s="55" t="s">
        <v>262</v>
      </c>
      <c r="D875" s="55" t="s">
        <v>263</v>
      </c>
      <c r="E875" s="54">
        <v>2141</v>
      </c>
      <c r="F875" s="56" t="s">
        <v>264</v>
      </c>
      <c r="G875" s="56" t="s">
        <v>39</v>
      </c>
      <c r="H875" s="57">
        <v>1874</v>
      </c>
      <c r="I875" s="56"/>
      <c r="J875" s="56"/>
      <c r="K875" s="56"/>
      <c r="L875" s="56"/>
      <c r="M875" s="57">
        <f t="shared" si="49"/>
        <v>1874</v>
      </c>
      <c r="N875" s="41"/>
    </row>
    <row r="876" spans="1:14" s="58" customFormat="1" x14ac:dyDescent="0.2">
      <c r="A876" s="39"/>
      <c r="B876" s="54">
        <v>1100122</v>
      </c>
      <c r="C876" s="55" t="s">
        <v>262</v>
      </c>
      <c r="D876" s="55" t="s">
        <v>263</v>
      </c>
      <c r="E876" s="54">
        <v>2142</v>
      </c>
      <c r="F876" s="56" t="s">
        <v>264</v>
      </c>
      <c r="G876" s="56" t="s">
        <v>73</v>
      </c>
      <c r="H876" s="57">
        <v>0</v>
      </c>
      <c r="I876" s="56"/>
      <c r="J876" s="56"/>
      <c r="K876" s="56"/>
      <c r="L876" s="56"/>
      <c r="M876" s="57">
        <f t="shared" si="49"/>
        <v>0</v>
      </c>
      <c r="N876" s="41"/>
    </row>
    <row r="877" spans="1:14" s="58" customFormat="1" x14ac:dyDescent="0.2">
      <c r="A877" s="39"/>
      <c r="B877" s="54">
        <v>1100122</v>
      </c>
      <c r="C877" s="55" t="s">
        <v>262</v>
      </c>
      <c r="D877" s="55" t="s">
        <v>263</v>
      </c>
      <c r="E877" s="54">
        <v>2161</v>
      </c>
      <c r="F877" s="56" t="s">
        <v>264</v>
      </c>
      <c r="G877" s="56" t="s">
        <v>40</v>
      </c>
      <c r="H877" s="57">
        <v>5225.8</v>
      </c>
      <c r="I877" s="56"/>
      <c r="J877" s="56"/>
      <c r="K877" s="56"/>
      <c r="L877" s="56"/>
      <c r="M877" s="57">
        <f t="shared" si="49"/>
        <v>5225.8</v>
      </c>
      <c r="N877" s="41"/>
    </row>
    <row r="878" spans="1:14" s="58" customFormat="1" x14ac:dyDescent="0.2">
      <c r="A878" s="39"/>
      <c r="B878" s="54">
        <v>1100122</v>
      </c>
      <c r="C878" s="55" t="s">
        <v>262</v>
      </c>
      <c r="D878" s="55" t="s">
        <v>263</v>
      </c>
      <c r="E878" s="54">
        <v>2212</v>
      </c>
      <c r="F878" s="56" t="s">
        <v>264</v>
      </c>
      <c r="G878" s="56" t="s">
        <v>41</v>
      </c>
      <c r="H878" s="57">
        <v>3928.75</v>
      </c>
      <c r="I878" s="56"/>
      <c r="J878" s="56"/>
      <c r="K878" s="56"/>
      <c r="L878" s="56"/>
      <c r="M878" s="57">
        <f t="shared" si="49"/>
        <v>3928.75</v>
      </c>
      <c r="N878" s="41"/>
    </row>
    <row r="879" spans="1:14" s="58" customFormat="1" x14ac:dyDescent="0.2">
      <c r="A879" s="39"/>
      <c r="B879" s="54">
        <v>1100122</v>
      </c>
      <c r="C879" s="55" t="s">
        <v>262</v>
      </c>
      <c r="D879" s="55" t="s">
        <v>263</v>
      </c>
      <c r="E879" s="54">
        <v>2371</v>
      </c>
      <c r="F879" s="56" t="s">
        <v>264</v>
      </c>
      <c r="G879" s="56" t="s">
        <v>211</v>
      </c>
      <c r="H879" s="57">
        <v>0</v>
      </c>
      <c r="I879" s="56"/>
      <c r="J879" s="56"/>
      <c r="K879" s="56"/>
      <c r="L879" s="56"/>
      <c r="M879" s="57">
        <f t="shared" si="49"/>
        <v>0</v>
      </c>
      <c r="N879" s="41"/>
    </row>
    <row r="880" spans="1:14" s="58" customFormat="1" x14ac:dyDescent="0.2">
      <c r="A880" s="39"/>
      <c r="B880" s="54">
        <v>1100122</v>
      </c>
      <c r="C880" s="55" t="s">
        <v>262</v>
      </c>
      <c r="D880" s="55" t="s">
        <v>263</v>
      </c>
      <c r="E880" s="54">
        <v>2391</v>
      </c>
      <c r="F880" s="56" t="s">
        <v>264</v>
      </c>
      <c r="G880" s="56" t="s">
        <v>265</v>
      </c>
      <c r="H880" s="57">
        <v>0</v>
      </c>
      <c r="I880" s="56"/>
      <c r="J880" s="56"/>
      <c r="K880" s="56"/>
      <c r="L880" s="56"/>
      <c r="M880" s="57">
        <f t="shared" si="49"/>
        <v>0</v>
      </c>
      <c r="N880" s="41"/>
    </row>
    <row r="881" spans="1:14" s="58" customFormat="1" x14ac:dyDescent="0.2">
      <c r="A881" s="39"/>
      <c r="B881" s="54">
        <v>1100122</v>
      </c>
      <c r="C881" s="55" t="s">
        <v>262</v>
      </c>
      <c r="D881" s="55" t="s">
        <v>263</v>
      </c>
      <c r="E881" s="54">
        <v>2411</v>
      </c>
      <c r="F881" s="56" t="s">
        <v>264</v>
      </c>
      <c r="G881" s="56" t="s">
        <v>75</v>
      </c>
      <c r="H881" s="57">
        <v>0</v>
      </c>
      <c r="I881" s="56"/>
      <c r="J881" s="56"/>
      <c r="K881" s="56"/>
      <c r="L881" s="56"/>
      <c r="M881" s="57">
        <f t="shared" si="49"/>
        <v>0</v>
      </c>
      <c r="N881" s="41"/>
    </row>
    <row r="882" spans="1:14" s="58" customFormat="1" x14ac:dyDescent="0.2">
      <c r="A882" s="39"/>
      <c r="B882" s="54">
        <v>1100122</v>
      </c>
      <c r="C882" s="55" t="s">
        <v>262</v>
      </c>
      <c r="D882" s="55" t="s">
        <v>263</v>
      </c>
      <c r="E882" s="54">
        <v>2461</v>
      </c>
      <c r="F882" s="56" t="s">
        <v>264</v>
      </c>
      <c r="G882" s="56" t="s">
        <v>43</v>
      </c>
      <c r="H882" s="57">
        <v>0</v>
      </c>
      <c r="I882" s="56"/>
      <c r="J882" s="56"/>
      <c r="K882" s="56"/>
      <c r="L882" s="56"/>
      <c r="M882" s="57">
        <f t="shared" si="49"/>
        <v>0</v>
      </c>
      <c r="N882" s="41"/>
    </row>
    <row r="883" spans="1:14" s="58" customFormat="1" x14ac:dyDescent="0.2">
      <c r="A883" s="39"/>
      <c r="B883" s="54">
        <v>1100122</v>
      </c>
      <c r="C883" s="55" t="s">
        <v>262</v>
      </c>
      <c r="D883" s="55" t="s">
        <v>263</v>
      </c>
      <c r="E883" s="54">
        <v>2491</v>
      </c>
      <c r="F883" s="56" t="s">
        <v>264</v>
      </c>
      <c r="G883" s="12" t="s">
        <v>80</v>
      </c>
      <c r="H883" s="57">
        <v>0</v>
      </c>
      <c r="I883" s="56"/>
      <c r="J883" s="56"/>
      <c r="K883" s="56"/>
      <c r="L883" s="56"/>
      <c r="M883" s="57">
        <f t="shared" si="49"/>
        <v>0</v>
      </c>
      <c r="N883" s="41"/>
    </row>
    <row r="884" spans="1:14" s="58" customFormat="1" x14ac:dyDescent="0.2">
      <c r="A884" s="39"/>
      <c r="B884" s="54">
        <v>1100122</v>
      </c>
      <c r="C884" s="55" t="s">
        <v>262</v>
      </c>
      <c r="D884" s="55" t="s">
        <v>263</v>
      </c>
      <c r="E884" s="54">
        <v>2722</v>
      </c>
      <c r="F884" s="56" t="s">
        <v>264</v>
      </c>
      <c r="G884" s="56" t="s">
        <v>82</v>
      </c>
      <c r="H884" s="57">
        <v>0</v>
      </c>
      <c r="I884" s="56"/>
      <c r="J884" s="56"/>
      <c r="K884" s="56"/>
      <c r="L884" s="56"/>
      <c r="M884" s="57">
        <f t="shared" si="49"/>
        <v>0</v>
      </c>
      <c r="N884" s="41"/>
    </row>
    <row r="885" spans="1:14" s="58" customFormat="1" x14ac:dyDescent="0.2">
      <c r="A885" s="39"/>
      <c r="B885" s="54">
        <v>1100122</v>
      </c>
      <c r="C885" s="55" t="s">
        <v>262</v>
      </c>
      <c r="D885" s="55" t="s">
        <v>263</v>
      </c>
      <c r="E885" s="54">
        <v>2911</v>
      </c>
      <c r="F885" s="56" t="s">
        <v>264</v>
      </c>
      <c r="G885" s="56" t="s">
        <v>44</v>
      </c>
      <c r="H885" s="57">
        <v>1549.76</v>
      </c>
      <c r="I885" s="56"/>
      <c r="J885" s="56"/>
      <c r="K885" s="56"/>
      <c r="L885" s="56"/>
      <c r="M885" s="57">
        <f t="shared" si="49"/>
        <v>1549.76</v>
      </c>
      <c r="N885" s="41"/>
    </row>
    <row r="886" spans="1:14" s="58" customFormat="1" x14ac:dyDescent="0.2">
      <c r="A886" s="39"/>
      <c r="B886" s="54">
        <v>1100122</v>
      </c>
      <c r="C886" s="55" t="s">
        <v>262</v>
      </c>
      <c r="D886" s="55" t="s">
        <v>263</v>
      </c>
      <c r="E886" s="54">
        <v>2921</v>
      </c>
      <c r="F886" s="56" t="s">
        <v>264</v>
      </c>
      <c r="G886" s="56" t="s">
        <v>122</v>
      </c>
      <c r="H886" s="57">
        <v>0</v>
      </c>
      <c r="I886" s="56"/>
      <c r="J886" s="56"/>
      <c r="K886" s="56"/>
      <c r="L886" s="56"/>
      <c r="M886" s="57">
        <f t="shared" si="49"/>
        <v>0</v>
      </c>
      <c r="N886" s="41"/>
    </row>
    <row r="887" spans="1:14" s="58" customFormat="1" x14ac:dyDescent="0.2">
      <c r="A887" s="39"/>
      <c r="B887" s="54">
        <v>1100122</v>
      </c>
      <c r="C887" s="55" t="s">
        <v>262</v>
      </c>
      <c r="D887" s="55" t="s">
        <v>263</v>
      </c>
      <c r="E887" s="54">
        <v>2931</v>
      </c>
      <c r="F887" s="56" t="s">
        <v>264</v>
      </c>
      <c r="G887" s="56" t="s">
        <v>85</v>
      </c>
      <c r="H887" s="57">
        <v>0</v>
      </c>
      <c r="I887" s="56"/>
      <c r="J887" s="56"/>
      <c r="K887" s="56"/>
      <c r="L887" s="56"/>
      <c r="M887" s="57">
        <f t="shared" si="49"/>
        <v>0</v>
      </c>
      <c r="N887" s="41"/>
    </row>
    <row r="888" spans="1:14" s="58" customFormat="1" x14ac:dyDescent="0.2">
      <c r="A888" s="39"/>
      <c r="B888" s="54">
        <v>1100122</v>
      </c>
      <c r="C888" s="55" t="s">
        <v>262</v>
      </c>
      <c r="D888" s="55" t="s">
        <v>263</v>
      </c>
      <c r="E888" s="54">
        <v>2941</v>
      </c>
      <c r="F888" s="56" t="s">
        <v>264</v>
      </c>
      <c r="G888" s="56" t="s">
        <v>45</v>
      </c>
      <c r="H888" s="57">
        <v>0</v>
      </c>
      <c r="I888" s="56"/>
      <c r="J888" s="56"/>
      <c r="K888" s="56"/>
      <c r="L888" s="56"/>
      <c r="M888" s="57">
        <f t="shared" si="49"/>
        <v>0</v>
      </c>
      <c r="N888" s="41"/>
    </row>
    <row r="889" spans="1:14" s="58" customFormat="1" x14ac:dyDescent="0.2">
      <c r="A889" s="39"/>
      <c r="B889" s="54">
        <v>1100122</v>
      </c>
      <c r="C889" s="55" t="s">
        <v>262</v>
      </c>
      <c r="D889" s="55" t="s">
        <v>263</v>
      </c>
      <c r="E889" s="54">
        <v>2961</v>
      </c>
      <c r="F889" s="56" t="s">
        <v>264</v>
      </c>
      <c r="G889" s="56" t="s">
        <v>123</v>
      </c>
      <c r="H889" s="57">
        <v>626.4</v>
      </c>
      <c r="I889" s="56"/>
      <c r="J889" s="56"/>
      <c r="K889" s="56"/>
      <c r="L889" s="56"/>
      <c r="M889" s="57">
        <f t="shared" si="49"/>
        <v>626.4</v>
      </c>
      <c r="N889" s="41"/>
    </row>
    <row r="890" spans="1:14" s="58" customFormat="1" x14ac:dyDescent="0.2">
      <c r="A890" s="39"/>
      <c r="B890" s="54">
        <v>1100122</v>
      </c>
      <c r="C890" s="55" t="s">
        <v>262</v>
      </c>
      <c r="D890" s="55" t="s">
        <v>263</v>
      </c>
      <c r="E890" s="54">
        <v>3261</v>
      </c>
      <c r="F890" s="56" t="s">
        <v>264</v>
      </c>
      <c r="G890" s="56" t="s">
        <v>266</v>
      </c>
      <c r="H890" s="57">
        <v>0</v>
      </c>
      <c r="I890" s="56"/>
      <c r="J890" s="56"/>
      <c r="K890" s="56"/>
      <c r="L890" s="56"/>
      <c r="M890" s="57">
        <f t="shared" si="49"/>
        <v>0</v>
      </c>
      <c r="N890" s="41"/>
    </row>
    <row r="891" spans="1:14" s="58" customFormat="1" x14ac:dyDescent="0.2">
      <c r="A891" s="39"/>
      <c r="B891" s="54">
        <v>1100122</v>
      </c>
      <c r="C891" s="55" t="s">
        <v>262</v>
      </c>
      <c r="D891" s="55" t="s">
        <v>263</v>
      </c>
      <c r="E891" s="54">
        <v>3291</v>
      </c>
      <c r="F891" s="56" t="s">
        <v>264</v>
      </c>
      <c r="G891" s="56" t="s">
        <v>87</v>
      </c>
      <c r="H891" s="57">
        <v>0</v>
      </c>
      <c r="I891" s="56"/>
      <c r="J891" s="56"/>
      <c r="K891" s="56"/>
      <c r="L891" s="56"/>
      <c r="M891" s="57">
        <f t="shared" si="49"/>
        <v>0</v>
      </c>
      <c r="N891" s="41"/>
    </row>
    <row r="892" spans="1:14" s="58" customFormat="1" x14ac:dyDescent="0.2">
      <c r="A892" s="39"/>
      <c r="B892" s="54">
        <v>1100122</v>
      </c>
      <c r="C892" s="55" t="s">
        <v>262</v>
      </c>
      <c r="D892" s="55" t="s">
        <v>263</v>
      </c>
      <c r="E892" s="54">
        <v>3321</v>
      </c>
      <c r="F892" s="56" t="s">
        <v>264</v>
      </c>
      <c r="G892" s="56" t="s">
        <v>162</v>
      </c>
      <c r="H892" s="57">
        <v>0</v>
      </c>
      <c r="I892" s="56"/>
      <c r="J892" s="56"/>
      <c r="K892" s="56"/>
      <c r="L892" s="56"/>
      <c r="M892" s="57">
        <f t="shared" si="49"/>
        <v>0</v>
      </c>
      <c r="N892" s="41"/>
    </row>
    <row r="893" spans="1:14" s="58" customFormat="1" x14ac:dyDescent="0.2">
      <c r="A893" s="39"/>
      <c r="B893" s="54">
        <v>1100122</v>
      </c>
      <c r="C893" s="55" t="s">
        <v>262</v>
      </c>
      <c r="D893" s="55" t="s">
        <v>263</v>
      </c>
      <c r="E893" s="54">
        <v>3341</v>
      </c>
      <c r="F893" s="56" t="s">
        <v>264</v>
      </c>
      <c r="G893" s="56" t="s">
        <v>89</v>
      </c>
      <c r="H893" s="57">
        <v>0</v>
      </c>
      <c r="I893" s="56"/>
      <c r="J893" s="56"/>
      <c r="K893" s="56"/>
      <c r="L893" s="56"/>
      <c r="M893" s="57">
        <f t="shared" si="49"/>
        <v>0</v>
      </c>
      <c r="N893" s="41"/>
    </row>
    <row r="894" spans="1:14" s="58" customFormat="1" x14ac:dyDescent="0.2">
      <c r="A894" s="39"/>
      <c r="B894" s="54">
        <v>1100122</v>
      </c>
      <c r="C894" s="55" t="s">
        <v>262</v>
      </c>
      <c r="D894" s="55" t="s">
        <v>263</v>
      </c>
      <c r="E894" s="54">
        <v>3361</v>
      </c>
      <c r="F894" s="56" t="s">
        <v>264</v>
      </c>
      <c r="G894" s="56" t="s">
        <v>47</v>
      </c>
      <c r="H894" s="57">
        <v>1392</v>
      </c>
      <c r="I894" s="56"/>
      <c r="J894" s="56"/>
      <c r="K894" s="56"/>
      <c r="L894" s="56"/>
      <c r="M894" s="57">
        <f t="shared" si="49"/>
        <v>1392</v>
      </c>
      <c r="N894" s="41"/>
    </row>
    <row r="895" spans="1:14" s="58" customFormat="1" x14ac:dyDescent="0.2">
      <c r="A895" s="39"/>
      <c r="B895" s="54">
        <v>1100122</v>
      </c>
      <c r="C895" s="55" t="s">
        <v>262</v>
      </c>
      <c r="D895" s="55" t="s">
        <v>263</v>
      </c>
      <c r="E895" s="54">
        <v>3391</v>
      </c>
      <c r="F895" s="56" t="s">
        <v>264</v>
      </c>
      <c r="G895" s="56" t="s">
        <v>48</v>
      </c>
      <c r="H895" s="57">
        <v>0</v>
      </c>
      <c r="I895" s="56"/>
      <c r="J895" s="56"/>
      <c r="K895" s="56"/>
      <c r="L895" s="56"/>
      <c r="M895" s="57">
        <f t="shared" si="49"/>
        <v>0</v>
      </c>
      <c r="N895" s="41"/>
    </row>
    <row r="896" spans="1:14" s="58" customFormat="1" x14ac:dyDescent="0.2">
      <c r="A896" s="39"/>
      <c r="B896" s="54">
        <v>1100122</v>
      </c>
      <c r="C896" s="55" t="s">
        <v>262</v>
      </c>
      <c r="D896" s="55" t="s">
        <v>263</v>
      </c>
      <c r="E896" s="54">
        <v>3441</v>
      </c>
      <c r="F896" s="56" t="s">
        <v>264</v>
      </c>
      <c r="G896" s="56" t="s">
        <v>90</v>
      </c>
      <c r="H896" s="57">
        <v>0</v>
      </c>
      <c r="I896" s="56"/>
      <c r="J896" s="56"/>
      <c r="K896" s="56"/>
      <c r="L896" s="56"/>
      <c r="M896" s="57">
        <f t="shared" si="49"/>
        <v>0</v>
      </c>
      <c r="N896" s="41"/>
    </row>
    <row r="897" spans="1:14" s="58" customFormat="1" x14ac:dyDescent="0.2">
      <c r="A897" s="39"/>
      <c r="B897" s="54">
        <v>1100122</v>
      </c>
      <c r="C897" s="55" t="s">
        <v>262</v>
      </c>
      <c r="D897" s="55" t="s">
        <v>263</v>
      </c>
      <c r="E897" s="54">
        <v>3511</v>
      </c>
      <c r="F897" s="56" t="s">
        <v>264</v>
      </c>
      <c r="G897" s="56" t="s">
        <v>91</v>
      </c>
      <c r="H897" s="57">
        <v>0</v>
      </c>
      <c r="I897" s="56"/>
      <c r="J897" s="56"/>
      <c r="K897" s="56"/>
      <c r="L897" s="56"/>
      <c r="M897" s="57">
        <f t="shared" si="49"/>
        <v>0</v>
      </c>
      <c r="N897" s="41"/>
    </row>
    <row r="898" spans="1:14" s="58" customFormat="1" x14ac:dyDescent="0.2">
      <c r="A898" s="39"/>
      <c r="B898" s="54">
        <v>1100122</v>
      </c>
      <c r="C898" s="55" t="s">
        <v>262</v>
      </c>
      <c r="D898" s="55" t="s">
        <v>263</v>
      </c>
      <c r="E898" s="54">
        <v>3512</v>
      </c>
      <c r="F898" s="56" t="s">
        <v>264</v>
      </c>
      <c r="G898" s="56" t="s">
        <v>267</v>
      </c>
      <c r="H898" s="57">
        <v>0</v>
      </c>
      <c r="I898" s="56"/>
      <c r="J898" s="56"/>
      <c r="K898" s="56"/>
      <c r="L898" s="56"/>
      <c r="M898" s="57">
        <f t="shared" si="49"/>
        <v>0</v>
      </c>
      <c r="N898" s="41"/>
    </row>
    <row r="899" spans="1:14" s="58" customFormat="1" x14ac:dyDescent="0.2">
      <c r="A899" s="39"/>
      <c r="B899" s="54">
        <v>1100122</v>
      </c>
      <c r="C899" s="55" t="s">
        <v>262</v>
      </c>
      <c r="D899" s="55" t="s">
        <v>263</v>
      </c>
      <c r="E899" s="54">
        <v>3521</v>
      </c>
      <c r="F899" s="56" t="s">
        <v>264</v>
      </c>
      <c r="G899" s="12" t="s">
        <v>136</v>
      </c>
      <c r="H899" s="57">
        <v>0</v>
      </c>
      <c r="I899" s="56"/>
      <c r="J899" s="56"/>
      <c r="K899" s="56"/>
      <c r="L899" s="56"/>
      <c r="M899" s="57">
        <f t="shared" si="49"/>
        <v>0</v>
      </c>
      <c r="N899" s="41"/>
    </row>
    <row r="900" spans="1:14" s="58" customFormat="1" x14ac:dyDescent="0.2">
      <c r="A900" s="39"/>
      <c r="B900" s="54">
        <v>1100122</v>
      </c>
      <c r="C900" s="55" t="s">
        <v>262</v>
      </c>
      <c r="D900" s="55" t="s">
        <v>263</v>
      </c>
      <c r="E900" s="54">
        <v>3531</v>
      </c>
      <c r="F900" s="56" t="s">
        <v>264</v>
      </c>
      <c r="G900" s="12" t="s">
        <v>50</v>
      </c>
      <c r="H900" s="57">
        <v>0</v>
      </c>
      <c r="I900" s="56"/>
      <c r="J900" s="56"/>
      <c r="K900" s="56"/>
      <c r="L900" s="56"/>
      <c r="M900" s="57">
        <f t="shared" si="49"/>
        <v>0</v>
      </c>
      <c r="N900" s="41"/>
    </row>
    <row r="901" spans="1:14" s="58" customFormat="1" x14ac:dyDescent="0.2">
      <c r="A901" s="39"/>
      <c r="B901" s="54">
        <v>1100122</v>
      </c>
      <c r="C901" s="55" t="s">
        <v>262</v>
      </c>
      <c r="D901" s="55" t="s">
        <v>263</v>
      </c>
      <c r="E901" s="54">
        <v>3551</v>
      </c>
      <c r="F901" s="56" t="s">
        <v>264</v>
      </c>
      <c r="G901" s="56" t="s">
        <v>124</v>
      </c>
      <c r="H901" s="57">
        <v>2439.0100000000002</v>
      </c>
      <c r="I901" s="56"/>
      <c r="J901" s="56"/>
      <c r="K901" s="56"/>
      <c r="L901" s="56"/>
      <c r="M901" s="57">
        <f t="shared" si="49"/>
        <v>2439.0100000000002</v>
      </c>
      <c r="N901" s="41"/>
    </row>
    <row r="902" spans="1:14" s="58" customFormat="1" x14ac:dyDescent="0.2">
      <c r="A902" s="39"/>
      <c r="B902" s="54">
        <v>1100122</v>
      </c>
      <c r="C902" s="55" t="s">
        <v>262</v>
      </c>
      <c r="D902" s="55" t="s">
        <v>263</v>
      </c>
      <c r="E902" s="54">
        <v>3571</v>
      </c>
      <c r="F902" s="56" t="s">
        <v>264</v>
      </c>
      <c r="G902" s="56" t="s">
        <v>92</v>
      </c>
      <c r="H902" s="57">
        <v>0</v>
      </c>
      <c r="I902" s="56"/>
      <c r="J902" s="56"/>
      <c r="K902" s="56"/>
      <c r="L902" s="56"/>
      <c r="M902" s="57">
        <f t="shared" si="49"/>
        <v>0</v>
      </c>
      <c r="N902" s="41"/>
    </row>
    <row r="903" spans="1:14" s="58" customFormat="1" x14ac:dyDescent="0.2">
      <c r="A903" s="39"/>
      <c r="B903" s="54">
        <v>1100122</v>
      </c>
      <c r="C903" s="55" t="s">
        <v>262</v>
      </c>
      <c r="D903" s="55" t="s">
        <v>263</v>
      </c>
      <c r="E903" s="54">
        <v>3591</v>
      </c>
      <c r="F903" s="56" t="s">
        <v>264</v>
      </c>
      <c r="G903" s="56" t="s">
        <v>93</v>
      </c>
      <c r="H903" s="57">
        <v>0</v>
      </c>
      <c r="I903" s="56"/>
      <c r="J903" s="56"/>
      <c r="K903" s="56"/>
      <c r="L903" s="56"/>
      <c r="M903" s="57">
        <f t="shared" si="49"/>
        <v>0</v>
      </c>
      <c r="N903" s="41"/>
    </row>
    <row r="904" spans="1:14" s="58" customFormat="1" x14ac:dyDescent="0.2">
      <c r="A904" s="39"/>
      <c r="B904" s="54">
        <v>1100122</v>
      </c>
      <c r="C904" s="55" t="s">
        <v>262</v>
      </c>
      <c r="D904" s="55" t="s">
        <v>263</v>
      </c>
      <c r="E904" s="54">
        <v>3612</v>
      </c>
      <c r="F904" s="56" t="s">
        <v>264</v>
      </c>
      <c r="G904" s="56" t="s">
        <v>125</v>
      </c>
      <c r="H904" s="57">
        <v>0</v>
      </c>
      <c r="I904" s="56"/>
      <c r="J904" s="56"/>
      <c r="K904" s="56"/>
      <c r="L904" s="56"/>
      <c r="M904" s="57">
        <f t="shared" si="49"/>
        <v>0</v>
      </c>
      <c r="N904" s="41"/>
    </row>
    <row r="905" spans="1:14" s="58" customFormat="1" x14ac:dyDescent="0.2">
      <c r="A905" s="39"/>
      <c r="B905" s="54">
        <v>1100122</v>
      </c>
      <c r="C905" s="55" t="s">
        <v>262</v>
      </c>
      <c r="D905" s="55" t="s">
        <v>263</v>
      </c>
      <c r="E905" s="54">
        <v>3613</v>
      </c>
      <c r="F905" s="56" t="s">
        <v>264</v>
      </c>
      <c r="G905" s="56" t="s">
        <v>268</v>
      </c>
      <c r="H905" s="57">
        <v>0</v>
      </c>
      <c r="I905" s="56"/>
      <c r="J905" s="56"/>
      <c r="K905" s="56"/>
      <c r="L905" s="56"/>
      <c r="M905" s="57">
        <f t="shared" ref="M905:M935" si="50">H905+I905-J905+K905-L905</f>
        <v>0</v>
      </c>
      <c r="N905" s="41"/>
    </row>
    <row r="906" spans="1:14" s="58" customFormat="1" x14ac:dyDescent="0.2">
      <c r="A906" s="39"/>
      <c r="B906" s="54">
        <v>1100122</v>
      </c>
      <c r="C906" s="55" t="s">
        <v>262</v>
      </c>
      <c r="D906" s="55" t="s">
        <v>263</v>
      </c>
      <c r="E906" s="54">
        <v>3711</v>
      </c>
      <c r="F906" s="56" t="s">
        <v>264</v>
      </c>
      <c r="G906" s="56" t="s">
        <v>95</v>
      </c>
      <c r="H906" s="57">
        <v>0</v>
      </c>
      <c r="I906" s="56"/>
      <c r="J906" s="56"/>
      <c r="K906" s="56"/>
      <c r="L906" s="56"/>
      <c r="M906" s="57">
        <f t="shared" si="50"/>
        <v>0</v>
      </c>
      <c r="N906" s="41"/>
    </row>
    <row r="907" spans="1:14" s="58" customFormat="1" x14ac:dyDescent="0.2">
      <c r="A907" s="39"/>
      <c r="B907" s="54">
        <v>1100122</v>
      </c>
      <c r="C907" s="55" t="s">
        <v>262</v>
      </c>
      <c r="D907" s="55" t="s">
        <v>263</v>
      </c>
      <c r="E907" s="54">
        <v>3721</v>
      </c>
      <c r="F907" s="56" t="s">
        <v>264</v>
      </c>
      <c r="G907" s="56" t="s">
        <v>51</v>
      </c>
      <c r="H907" s="57">
        <v>494</v>
      </c>
      <c r="I907" s="56"/>
      <c r="J907" s="56"/>
      <c r="K907" s="56"/>
      <c r="L907" s="56"/>
      <c r="M907" s="57">
        <f t="shared" si="50"/>
        <v>494</v>
      </c>
      <c r="N907" s="41"/>
    </row>
    <row r="908" spans="1:14" s="58" customFormat="1" x14ac:dyDescent="0.2">
      <c r="A908" s="39"/>
      <c r="B908" s="54">
        <v>1100122</v>
      </c>
      <c r="C908" s="55" t="s">
        <v>262</v>
      </c>
      <c r="D908" s="55" t="s">
        <v>263</v>
      </c>
      <c r="E908" s="54">
        <v>3751</v>
      </c>
      <c r="F908" s="56" t="s">
        <v>264</v>
      </c>
      <c r="G908" s="56" t="s">
        <v>52</v>
      </c>
      <c r="H908" s="57">
        <v>0</v>
      </c>
      <c r="I908" s="56"/>
      <c r="J908" s="56"/>
      <c r="K908" s="56"/>
      <c r="L908" s="56"/>
      <c r="M908" s="57">
        <f t="shared" si="50"/>
        <v>0</v>
      </c>
      <c r="N908" s="41"/>
    </row>
    <row r="909" spans="1:14" s="58" customFormat="1" x14ac:dyDescent="0.2">
      <c r="A909" s="39"/>
      <c r="B909" s="54">
        <v>1100122</v>
      </c>
      <c r="C909" s="55" t="s">
        <v>262</v>
      </c>
      <c r="D909" s="55" t="s">
        <v>263</v>
      </c>
      <c r="E909" s="54">
        <v>3761</v>
      </c>
      <c r="F909" s="56" t="s">
        <v>264</v>
      </c>
      <c r="G909" s="56" t="s">
        <v>98</v>
      </c>
      <c r="H909" s="57">
        <v>0</v>
      </c>
      <c r="I909" s="56"/>
      <c r="J909" s="56"/>
      <c r="K909" s="56"/>
      <c r="L909" s="56"/>
      <c r="M909" s="57">
        <f t="shared" si="50"/>
        <v>0</v>
      </c>
      <c r="N909" s="41"/>
    </row>
    <row r="910" spans="1:14" s="58" customFormat="1" x14ac:dyDescent="0.2">
      <c r="A910" s="39"/>
      <c r="B910" s="54">
        <v>1100122</v>
      </c>
      <c r="C910" s="55" t="s">
        <v>262</v>
      </c>
      <c r="D910" s="55" t="s">
        <v>263</v>
      </c>
      <c r="E910" s="54">
        <v>3781</v>
      </c>
      <c r="F910" s="56" t="s">
        <v>264</v>
      </c>
      <c r="G910" s="56" t="s">
        <v>269</v>
      </c>
      <c r="H910" s="57">
        <v>0</v>
      </c>
      <c r="I910" s="56"/>
      <c r="J910" s="56"/>
      <c r="K910" s="56"/>
      <c r="L910" s="56"/>
      <c r="M910" s="57">
        <f t="shared" si="50"/>
        <v>0</v>
      </c>
      <c r="N910" s="41"/>
    </row>
    <row r="911" spans="1:14" s="58" customFormat="1" x14ac:dyDescent="0.2">
      <c r="A911" s="39"/>
      <c r="B911" s="54">
        <v>1100122</v>
      </c>
      <c r="C911" s="55" t="s">
        <v>262</v>
      </c>
      <c r="D911" s="55" t="s">
        <v>263</v>
      </c>
      <c r="E911" s="54">
        <v>3821</v>
      </c>
      <c r="F911" s="56" t="s">
        <v>264</v>
      </c>
      <c r="G911" s="56" t="s">
        <v>101</v>
      </c>
      <c r="H911" s="57">
        <v>0</v>
      </c>
      <c r="I911" s="56"/>
      <c r="J911" s="56"/>
      <c r="K911" s="56"/>
      <c r="L911" s="56"/>
      <c r="M911" s="57">
        <f t="shared" si="50"/>
        <v>0</v>
      </c>
      <c r="N911" s="41"/>
    </row>
    <row r="912" spans="1:14" s="58" customFormat="1" x14ac:dyDescent="0.2">
      <c r="A912" s="39"/>
      <c r="B912" s="54">
        <v>1100122</v>
      </c>
      <c r="C912" s="55" t="s">
        <v>262</v>
      </c>
      <c r="D912" s="55" t="s">
        <v>263</v>
      </c>
      <c r="E912" s="54">
        <v>3961</v>
      </c>
      <c r="F912" s="56" t="s">
        <v>264</v>
      </c>
      <c r="G912" s="56" t="s">
        <v>105</v>
      </c>
      <c r="H912" s="57">
        <v>0</v>
      </c>
      <c r="I912" s="56"/>
      <c r="J912" s="56"/>
      <c r="K912" s="56"/>
      <c r="L912" s="56"/>
      <c r="M912" s="57">
        <f t="shared" si="50"/>
        <v>0</v>
      </c>
      <c r="N912" s="41"/>
    </row>
    <row r="913" spans="1:14" s="58" customFormat="1" x14ac:dyDescent="0.2">
      <c r="A913" s="39"/>
      <c r="B913" s="54">
        <v>1100122</v>
      </c>
      <c r="C913" s="55" t="s">
        <v>262</v>
      </c>
      <c r="D913" s="55" t="s">
        <v>263</v>
      </c>
      <c r="E913" s="54">
        <v>4156</v>
      </c>
      <c r="F913" s="56" t="s">
        <v>264</v>
      </c>
      <c r="G913" s="56" t="s">
        <v>270</v>
      </c>
      <c r="H913" s="57">
        <v>0</v>
      </c>
      <c r="I913" s="56"/>
      <c r="J913" s="56"/>
      <c r="K913" s="56"/>
      <c r="L913" s="56"/>
      <c r="M913" s="57">
        <f t="shared" si="50"/>
        <v>0</v>
      </c>
      <c r="N913" s="41"/>
    </row>
    <row r="914" spans="1:14" s="58" customFormat="1" x14ac:dyDescent="0.2">
      <c r="A914" s="39"/>
      <c r="B914" s="54">
        <v>1100122</v>
      </c>
      <c r="C914" s="55" t="s">
        <v>262</v>
      </c>
      <c r="D914" s="55" t="s">
        <v>263</v>
      </c>
      <c r="E914" s="54">
        <v>4311</v>
      </c>
      <c r="F914" s="56" t="s">
        <v>264</v>
      </c>
      <c r="G914" s="56" t="s">
        <v>271</v>
      </c>
      <c r="H914" s="57">
        <v>0</v>
      </c>
      <c r="I914" s="56"/>
      <c r="J914" s="56"/>
      <c r="K914" s="56"/>
      <c r="L914" s="56"/>
      <c r="M914" s="57">
        <f t="shared" si="50"/>
        <v>0</v>
      </c>
      <c r="N914" s="41"/>
    </row>
    <row r="915" spans="1:14" s="58" customFormat="1" x14ac:dyDescent="0.2">
      <c r="A915" s="39"/>
      <c r="B915" s="54">
        <v>1100122</v>
      </c>
      <c r="C915" s="55" t="s">
        <v>262</v>
      </c>
      <c r="D915" s="55" t="s">
        <v>263</v>
      </c>
      <c r="E915" s="54">
        <v>4411</v>
      </c>
      <c r="F915" s="56" t="s">
        <v>264</v>
      </c>
      <c r="G915" s="56" t="s">
        <v>53</v>
      </c>
      <c r="H915" s="57">
        <v>0</v>
      </c>
      <c r="I915" s="56"/>
      <c r="J915" s="56"/>
      <c r="K915" s="56"/>
      <c r="L915" s="56"/>
      <c r="M915" s="57">
        <f t="shared" si="50"/>
        <v>0</v>
      </c>
      <c r="N915" s="41"/>
    </row>
    <row r="916" spans="1:14" s="58" customFormat="1" x14ac:dyDescent="0.2">
      <c r="A916" s="39"/>
      <c r="B916" s="54">
        <v>1100122</v>
      </c>
      <c r="C916" s="55" t="s">
        <v>262</v>
      </c>
      <c r="D916" s="55" t="s">
        <v>263</v>
      </c>
      <c r="E916" s="54">
        <v>4415</v>
      </c>
      <c r="F916" s="56" t="s">
        <v>264</v>
      </c>
      <c r="G916" s="56" t="s">
        <v>272</v>
      </c>
      <c r="H916" s="57">
        <v>0</v>
      </c>
      <c r="I916" s="56"/>
      <c r="J916" s="56"/>
      <c r="K916" s="56"/>
      <c r="L916" s="56"/>
      <c r="M916" s="57">
        <f t="shared" si="50"/>
        <v>0</v>
      </c>
      <c r="N916" s="41"/>
    </row>
    <row r="917" spans="1:14" s="58" customFormat="1" x14ac:dyDescent="0.2">
      <c r="A917" s="39"/>
      <c r="B917" s="54">
        <v>1100122</v>
      </c>
      <c r="C917" s="55" t="s">
        <v>262</v>
      </c>
      <c r="D917" s="55" t="s">
        <v>263</v>
      </c>
      <c r="E917" s="54">
        <v>4481</v>
      </c>
      <c r="F917" s="56" t="s">
        <v>264</v>
      </c>
      <c r="G917" s="56" t="s">
        <v>164</v>
      </c>
      <c r="H917" s="57">
        <v>0</v>
      </c>
      <c r="I917" s="56"/>
      <c r="J917" s="56"/>
      <c r="K917" s="56"/>
      <c r="L917" s="56"/>
      <c r="M917" s="57">
        <f t="shared" si="50"/>
        <v>0</v>
      </c>
      <c r="N917" s="41"/>
    </row>
    <row r="918" spans="1:14" s="58" customFormat="1" x14ac:dyDescent="0.2">
      <c r="A918" s="39"/>
      <c r="B918" s="54">
        <v>1100122</v>
      </c>
      <c r="C918" s="55" t="s">
        <v>262</v>
      </c>
      <c r="D918" s="55" t="s">
        <v>263</v>
      </c>
      <c r="E918" s="54">
        <v>5111</v>
      </c>
      <c r="F918" s="56" t="s">
        <v>264</v>
      </c>
      <c r="G918" s="56" t="s">
        <v>137</v>
      </c>
      <c r="H918" s="57">
        <v>0</v>
      </c>
      <c r="I918" s="56"/>
      <c r="J918" s="56"/>
      <c r="K918" s="56"/>
      <c r="L918" s="56"/>
      <c r="M918" s="57">
        <f t="shared" si="50"/>
        <v>0</v>
      </c>
      <c r="N918" s="41"/>
    </row>
    <row r="919" spans="1:14" s="58" customFormat="1" x14ac:dyDescent="0.2">
      <c r="A919" s="39"/>
      <c r="B919" s="54">
        <v>1100122</v>
      </c>
      <c r="C919" s="55" t="s">
        <v>262</v>
      </c>
      <c r="D919" s="55" t="s">
        <v>263</v>
      </c>
      <c r="E919" s="54">
        <v>5151</v>
      </c>
      <c r="F919" s="56" t="s">
        <v>264</v>
      </c>
      <c r="G919" s="56" t="s">
        <v>128</v>
      </c>
      <c r="H919" s="57">
        <v>0</v>
      </c>
      <c r="I919" s="56"/>
      <c r="J919" s="56"/>
      <c r="K919" s="56"/>
      <c r="L919" s="56"/>
      <c r="M919" s="57">
        <f t="shared" si="50"/>
        <v>0</v>
      </c>
      <c r="N919" s="41"/>
    </row>
    <row r="920" spans="1:14" s="58" customFormat="1" x14ac:dyDescent="0.2">
      <c r="A920" s="39"/>
      <c r="B920" s="54">
        <v>1100122</v>
      </c>
      <c r="C920" s="55" t="s">
        <v>262</v>
      </c>
      <c r="D920" s="55" t="s">
        <v>263</v>
      </c>
      <c r="E920" s="54">
        <v>5191</v>
      </c>
      <c r="F920" s="56" t="s">
        <v>264</v>
      </c>
      <c r="G920" s="56" t="s">
        <v>198</v>
      </c>
      <c r="H920" s="57">
        <v>0</v>
      </c>
      <c r="I920" s="56"/>
      <c r="J920" s="56"/>
      <c r="K920" s="56"/>
      <c r="L920" s="56"/>
      <c r="M920" s="57">
        <f t="shared" si="50"/>
        <v>0</v>
      </c>
      <c r="N920" s="41"/>
    </row>
    <row r="921" spans="1:14" s="58" customFormat="1" x14ac:dyDescent="0.2">
      <c r="A921" s="39"/>
      <c r="B921" s="54">
        <v>1100122</v>
      </c>
      <c r="C921" s="55" t="s">
        <v>262</v>
      </c>
      <c r="D921" s="55" t="s">
        <v>263</v>
      </c>
      <c r="E921" s="54">
        <v>5211</v>
      </c>
      <c r="F921" s="56" t="s">
        <v>264</v>
      </c>
      <c r="G921" s="56" t="s">
        <v>209</v>
      </c>
      <c r="H921" s="57">
        <v>0</v>
      </c>
      <c r="I921" s="56"/>
      <c r="J921" s="56"/>
      <c r="K921" s="56"/>
      <c r="L921" s="56"/>
      <c r="M921" s="57">
        <f t="shared" si="50"/>
        <v>0</v>
      </c>
      <c r="N921" s="41"/>
    </row>
    <row r="922" spans="1:14" s="58" customFormat="1" x14ac:dyDescent="0.2">
      <c r="A922" s="39"/>
      <c r="B922" s="54">
        <v>1100122</v>
      </c>
      <c r="C922" s="55" t="s">
        <v>262</v>
      </c>
      <c r="D922" s="55" t="s">
        <v>263</v>
      </c>
      <c r="E922" s="54">
        <v>5411</v>
      </c>
      <c r="F922" s="56" t="s">
        <v>264</v>
      </c>
      <c r="G922" s="56" t="s">
        <v>108</v>
      </c>
      <c r="H922" s="57">
        <v>0</v>
      </c>
      <c r="I922" s="56"/>
      <c r="J922" s="56"/>
      <c r="K922" s="56"/>
      <c r="L922" s="56"/>
      <c r="M922" s="57">
        <f t="shared" si="50"/>
        <v>0</v>
      </c>
      <c r="N922" s="41"/>
    </row>
    <row r="923" spans="1:14" s="58" customFormat="1" x14ac:dyDescent="0.2">
      <c r="A923" s="39"/>
      <c r="B923" s="54">
        <v>1500522</v>
      </c>
      <c r="C923" s="55" t="s">
        <v>262</v>
      </c>
      <c r="D923" s="55" t="s">
        <v>263</v>
      </c>
      <c r="E923" s="54">
        <v>1131</v>
      </c>
      <c r="F923" s="56" t="s">
        <v>264</v>
      </c>
      <c r="G923" s="55" t="s">
        <v>55</v>
      </c>
      <c r="H923" s="57">
        <v>1335279.1100000001</v>
      </c>
      <c r="I923" s="56"/>
      <c r="J923" s="56"/>
      <c r="K923" s="42"/>
      <c r="L923" s="38"/>
      <c r="M923" s="57">
        <f t="shared" si="50"/>
        <v>1335279.1100000001</v>
      </c>
      <c r="N923" s="41"/>
    </row>
    <row r="924" spans="1:14" s="58" customFormat="1" x14ac:dyDescent="0.2">
      <c r="A924" s="39"/>
      <c r="B924" s="54">
        <v>1500522</v>
      </c>
      <c r="C924" s="55" t="s">
        <v>262</v>
      </c>
      <c r="D924" s="55" t="s">
        <v>263</v>
      </c>
      <c r="E924" s="54">
        <v>1321</v>
      </c>
      <c r="F924" s="56" t="s">
        <v>264</v>
      </c>
      <c r="G924" s="56" t="s">
        <v>56</v>
      </c>
      <c r="H924" s="57">
        <v>38631.480000000003</v>
      </c>
      <c r="I924" s="56"/>
      <c r="J924" s="56"/>
      <c r="K924" s="42"/>
      <c r="L924" s="38"/>
      <c r="M924" s="57">
        <f t="shared" si="50"/>
        <v>38631.480000000003</v>
      </c>
      <c r="N924" s="41"/>
    </row>
    <row r="925" spans="1:14" s="58" customFormat="1" x14ac:dyDescent="0.2">
      <c r="A925" s="39"/>
      <c r="B925" s="54">
        <v>1500522</v>
      </c>
      <c r="C925" s="55" t="s">
        <v>262</v>
      </c>
      <c r="D925" s="55" t="s">
        <v>263</v>
      </c>
      <c r="E925" s="54">
        <v>1323</v>
      </c>
      <c r="F925" s="56" t="s">
        <v>264</v>
      </c>
      <c r="G925" s="56" t="s">
        <v>57</v>
      </c>
      <c r="H925" s="57">
        <v>153458.6</v>
      </c>
      <c r="I925" s="56"/>
      <c r="J925" s="56"/>
      <c r="K925" s="42"/>
      <c r="L925" s="38"/>
      <c r="M925" s="57">
        <f t="shared" si="50"/>
        <v>153458.6</v>
      </c>
      <c r="N925" s="41"/>
    </row>
    <row r="926" spans="1:14" s="58" customFormat="1" x14ac:dyDescent="0.2">
      <c r="A926" s="39"/>
      <c r="B926" s="54">
        <v>1500522</v>
      </c>
      <c r="C926" s="55" t="s">
        <v>262</v>
      </c>
      <c r="D926" s="55" t="s">
        <v>263</v>
      </c>
      <c r="E926" s="54">
        <v>1413</v>
      </c>
      <c r="F926" s="56" t="s">
        <v>264</v>
      </c>
      <c r="G926" s="56" t="s">
        <v>58</v>
      </c>
      <c r="H926" s="57">
        <v>218403.66</v>
      </c>
      <c r="I926" s="56"/>
      <c r="J926" s="56"/>
      <c r="K926" s="56"/>
      <c r="L926" s="56"/>
      <c r="M926" s="57">
        <f t="shared" si="50"/>
        <v>218403.66</v>
      </c>
      <c r="N926" s="41"/>
    </row>
    <row r="927" spans="1:14" s="58" customFormat="1" x14ac:dyDescent="0.2">
      <c r="A927" s="39"/>
      <c r="B927" s="54">
        <v>1500522</v>
      </c>
      <c r="C927" s="55" t="s">
        <v>262</v>
      </c>
      <c r="D927" s="55" t="s">
        <v>263</v>
      </c>
      <c r="E927" s="54">
        <v>1421</v>
      </c>
      <c r="F927" s="56" t="s">
        <v>264</v>
      </c>
      <c r="G927" s="56" t="s">
        <v>59</v>
      </c>
      <c r="H927" s="57">
        <v>63977.55</v>
      </c>
      <c r="I927" s="56"/>
      <c r="J927" s="56"/>
      <c r="K927" s="56"/>
      <c r="L927" s="56"/>
      <c r="M927" s="57">
        <f t="shared" si="50"/>
        <v>63977.55</v>
      </c>
      <c r="N927" s="41"/>
    </row>
    <row r="928" spans="1:14" s="58" customFormat="1" x14ac:dyDescent="0.2">
      <c r="A928" s="39"/>
      <c r="B928" s="54">
        <v>1500522</v>
      </c>
      <c r="C928" s="55" t="s">
        <v>262</v>
      </c>
      <c r="D928" s="55" t="s">
        <v>263</v>
      </c>
      <c r="E928" s="54">
        <v>1431</v>
      </c>
      <c r="F928" s="56" t="s">
        <v>264</v>
      </c>
      <c r="G928" s="56" t="s">
        <v>60</v>
      </c>
      <c r="H928" s="57">
        <v>67072.320000000007</v>
      </c>
      <c r="I928" s="56"/>
      <c r="J928" s="56"/>
      <c r="K928" s="56"/>
      <c r="L928" s="56"/>
      <c r="M928" s="57">
        <f t="shared" si="50"/>
        <v>67072.320000000007</v>
      </c>
      <c r="N928" s="41"/>
    </row>
    <row r="929" spans="1:14" s="58" customFormat="1" x14ac:dyDescent="0.2">
      <c r="A929" s="39"/>
      <c r="B929" s="54">
        <v>1500522</v>
      </c>
      <c r="C929" s="55" t="s">
        <v>262</v>
      </c>
      <c r="D929" s="55" t="s">
        <v>263</v>
      </c>
      <c r="E929" s="54">
        <v>1542</v>
      </c>
      <c r="F929" s="56" t="s">
        <v>264</v>
      </c>
      <c r="G929" s="56" t="s">
        <v>63</v>
      </c>
      <c r="H929" s="57">
        <v>55648.58</v>
      </c>
      <c r="I929" s="56"/>
      <c r="J929" s="56"/>
      <c r="K929" s="42"/>
      <c r="L929" s="56"/>
      <c r="M929" s="57">
        <f t="shared" si="50"/>
        <v>55648.58</v>
      </c>
      <c r="N929" s="41"/>
    </row>
    <row r="930" spans="1:14" s="58" customFormat="1" x14ac:dyDescent="0.2">
      <c r="A930" s="39"/>
      <c r="B930" s="54">
        <v>1500522</v>
      </c>
      <c r="C930" s="55" t="s">
        <v>262</v>
      </c>
      <c r="D930" s="55" t="s">
        <v>263</v>
      </c>
      <c r="E930" s="54">
        <v>1543</v>
      </c>
      <c r="F930" s="56" t="s">
        <v>264</v>
      </c>
      <c r="G930" s="56" t="s">
        <v>64</v>
      </c>
      <c r="H930" s="57">
        <v>18154.919999999998</v>
      </c>
      <c r="I930" s="56"/>
      <c r="J930" s="56"/>
      <c r="K930" s="42"/>
      <c r="L930" s="56"/>
      <c r="M930" s="57">
        <f t="shared" si="50"/>
        <v>18154.919999999998</v>
      </c>
      <c r="N930" s="41"/>
    </row>
    <row r="931" spans="1:14" s="58" customFormat="1" x14ac:dyDescent="0.2">
      <c r="A931" s="39"/>
      <c r="B931" s="54">
        <v>1500522</v>
      </c>
      <c r="C931" s="55" t="s">
        <v>262</v>
      </c>
      <c r="D931" s="55" t="s">
        <v>263</v>
      </c>
      <c r="E931" s="54">
        <v>1544</v>
      </c>
      <c r="F931" s="56" t="s">
        <v>264</v>
      </c>
      <c r="G931" s="56" t="s">
        <v>65</v>
      </c>
      <c r="H931" s="57">
        <v>5101.29</v>
      </c>
      <c r="I931" s="56"/>
      <c r="J931" s="56"/>
      <c r="K931" s="42"/>
      <c r="L931" s="38"/>
      <c r="M931" s="57">
        <f t="shared" si="50"/>
        <v>5101.29</v>
      </c>
      <c r="N931" s="41"/>
    </row>
    <row r="932" spans="1:14" s="58" customFormat="1" x14ac:dyDescent="0.2">
      <c r="A932" s="39"/>
      <c r="B932" s="54">
        <v>1500522</v>
      </c>
      <c r="C932" s="55" t="s">
        <v>262</v>
      </c>
      <c r="D932" s="55" t="s">
        <v>263</v>
      </c>
      <c r="E932" s="54">
        <v>1591</v>
      </c>
      <c r="F932" s="56" t="s">
        <v>264</v>
      </c>
      <c r="G932" s="56" t="s">
        <v>111</v>
      </c>
      <c r="H932" s="57">
        <v>12464.25</v>
      </c>
      <c r="I932" s="56"/>
      <c r="J932" s="56"/>
      <c r="K932" s="56"/>
      <c r="L932" s="56"/>
      <c r="M932" s="57">
        <f t="shared" si="50"/>
        <v>12464.25</v>
      </c>
      <c r="N932" s="41"/>
    </row>
    <row r="933" spans="1:14" s="58" customFormat="1" x14ac:dyDescent="0.2">
      <c r="A933" s="39"/>
      <c r="B933" s="54">
        <v>1500522</v>
      </c>
      <c r="C933" s="55" t="s">
        <v>262</v>
      </c>
      <c r="D933" s="55" t="s">
        <v>263</v>
      </c>
      <c r="E933" s="54">
        <v>3981</v>
      </c>
      <c r="F933" s="56" t="s">
        <v>264</v>
      </c>
      <c r="G933" s="56" t="s">
        <v>66</v>
      </c>
      <c r="H933" s="57">
        <v>29115.82</v>
      </c>
      <c r="I933" s="56"/>
      <c r="J933" s="56"/>
      <c r="K933" s="42"/>
      <c r="L933" s="38"/>
      <c r="M933" s="57">
        <f t="shared" si="50"/>
        <v>29115.82</v>
      </c>
      <c r="N933" s="41"/>
    </row>
    <row r="934" spans="1:14" s="58" customFormat="1" x14ac:dyDescent="0.2">
      <c r="A934" s="39"/>
      <c r="B934" s="54">
        <v>1500522</v>
      </c>
      <c r="C934" s="55" t="s">
        <v>262</v>
      </c>
      <c r="D934" s="55" t="s">
        <v>263</v>
      </c>
      <c r="E934" s="54">
        <v>4421</v>
      </c>
      <c r="F934" s="56" t="s">
        <v>264</v>
      </c>
      <c r="G934" s="56" t="s">
        <v>197</v>
      </c>
      <c r="H934" s="57">
        <v>0</v>
      </c>
      <c r="I934" s="56"/>
      <c r="J934" s="56"/>
      <c r="K934" s="56"/>
      <c r="L934" s="56"/>
      <c r="M934" s="57">
        <f t="shared" si="50"/>
        <v>0</v>
      </c>
      <c r="N934" s="41"/>
    </row>
    <row r="935" spans="1:14" s="58" customFormat="1" x14ac:dyDescent="0.2">
      <c r="A935" s="39"/>
      <c r="B935" s="54">
        <v>2510122</v>
      </c>
      <c r="C935" s="55" t="s">
        <v>262</v>
      </c>
      <c r="D935" s="55" t="s">
        <v>263</v>
      </c>
      <c r="E935" s="54">
        <v>4411</v>
      </c>
      <c r="F935" s="56" t="s">
        <v>264</v>
      </c>
      <c r="G935" s="56" t="s">
        <v>53</v>
      </c>
      <c r="H935" s="57">
        <v>0</v>
      </c>
      <c r="I935" s="56"/>
      <c r="J935" s="56"/>
      <c r="K935" s="56"/>
      <c r="L935" s="56"/>
      <c r="M935" s="57">
        <f t="shared" si="50"/>
        <v>0</v>
      </c>
      <c r="N935" s="41"/>
    </row>
    <row r="936" spans="1:14" ht="15" x14ac:dyDescent="0.25">
      <c r="A936" s="7"/>
      <c r="B936" s="23" t="s">
        <v>273</v>
      </c>
      <c r="C936" s="23"/>
      <c r="D936" s="23"/>
      <c r="E936" s="23"/>
      <c r="F936" s="24"/>
      <c r="G936" s="25"/>
      <c r="H936" s="26">
        <v>2037392.9600000004</v>
      </c>
      <c r="I936" s="26">
        <f t="shared" ref="I936:M936" si="51">SUM(I873:I935)</f>
        <v>0</v>
      </c>
      <c r="J936" s="26">
        <f t="shared" si="51"/>
        <v>0</v>
      </c>
      <c r="K936" s="26">
        <f t="shared" si="51"/>
        <v>0</v>
      </c>
      <c r="L936" s="26">
        <f t="shared" si="51"/>
        <v>0</v>
      </c>
      <c r="M936" s="26">
        <f t="shared" si="51"/>
        <v>2037392.9600000004</v>
      </c>
      <c r="N936" s="12"/>
    </row>
    <row r="937" spans="1:14" ht="15" x14ac:dyDescent="0.25">
      <c r="A937" s="7" t="s">
        <v>274</v>
      </c>
      <c r="B937" s="23" t="s">
        <v>275</v>
      </c>
      <c r="C937" s="21"/>
      <c r="D937" s="21"/>
      <c r="E937" s="32"/>
      <c r="F937" s="21"/>
      <c r="G937" s="33"/>
      <c r="H937" s="21"/>
      <c r="I937" s="21"/>
      <c r="J937" s="21"/>
      <c r="K937" s="21"/>
      <c r="L937" s="21"/>
      <c r="M937" s="21"/>
      <c r="N937" s="12"/>
    </row>
    <row r="938" spans="1:14" ht="120" x14ac:dyDescent="0.25">
      <c r="A938" s="7">
        <v>2</v>
      </c>
      <c r="B938" s="13">
        <v>1100122</v>
      </c>
      <c r="C938" s="14" t="s">
        <v>276</v>
      </c>
      <c r="D938" s="14" t="s">
        <v>277</v>
      </c>
      <c r="E938" s="13">
        <v>2111</v>
      </c>
      <c r="F938" s="12" t="s">
        <v>264</v>
      </c>
      <c r="G938" s="12" t="s">
        <v>37</v>
      </c>
      <c r="H938" s="15">
        <v>80906.559999999998</v>
      </c>
      <c r="I938" s="12"/>
      <c r="J938" s="12"/>
      <c r="K938" s="29">
        <v>15000</v>
      </c>
      <c r="L938" s="30"/>
      <c r="M938" s="15">
        <f t="shared" ref="M938:M969" si="52">H938+I938-J938+K938-L938</f>
        <v>95906.559999999998</v>
      </c>
      <c r="N938" s="94" t="s">
        <v>1787</v>
      </c>
    </row>
    <row r="939" spans="1:14" ht="120" x14ac:dyDescent="0.25">
      <c r="A939" s="7">
        <v>2</v>
      </c>
      <c r="B939" s="13">
        <v>1100122</v>
      </c>
      <c r="C939" s="14" t="s">
        <v>276</v>
      </c>
      <c r="D939" s="14" t="s">
        <v>277</v>
      </c>
      <c r="E939" s="13">
        <v>2121</v>
      </c>
      <c r="F939" s="12" t="s">
        <v>264</v>
      </c>
      <c r="G939" s="12" t="s">
        <v>119</v>
      </c>
      <c r="H939" s="15">
        <v>65021</v>
      </c>
      <c r="I939" s="12"/>
      <c r="J939" s="12"/>
      <c r="K939" s="29"/>
      <c r="L939" s="30">
        <v>30000</v>
      </c>
      <c r="M939" s="15">
        <f t="shared" si="52"/>
        <v>35021</v>
      </c>
      <c r="N939" s="94" t="s">
        <v>1787</v>
      </c>
    </row>
    <row r="940" spans="1:14" x14ac:dyDescent="0.2">
      <c r="A940" s="7"/>
      <c r="B940" s="13">
        <v>1100122</v>
      </c>
      <c r="C940" s="14" t="s">
        <v>276</v>
      </c>
      <c r="D940" s="14" t="s">
        <v>277</v>
      </c>
      <c r="E940" s="13">
        <v>2141</v>
      </c>
      <c r="F940" s="12" t="s">
        <v>264</v>
      </c>
      <c r="G940" s="12" t="s">
        <v>39</v>
      </c>
      <c r="H940" s="15">
        <v>47269</v>
      </c>
      <c r="I940" s="12"/>
      <c r="J940" s="12"/>
      <c r="K940" s="29"/>
      <c r="L940" s="30"/>
      <c r="M940" s="15">
        <f t="shared" si="52"/>
        <v>47269</v>
      </c>
      <c r="N940" s="12"/>
    </row>
    <row r="941" spans="1:14" x14ac:dyDescent="0.2">
      <c r="A941" s="7"/>
      <c r="B941" s="13">
        <v>1100122</v>
      </c>
      <c r="C941" s="14" t="s">
        <v>276</v>
      </c>
      <c r="D941" s="14" t="s">
        <v>277</v>
      </c>
      <c r="E941" s="13">
        <v>2142</v>
      </c>
      <c r="F941" s="12" t="s">
        <v>264</v>
      </c>
      <c r="G941" s="12" t="s">
        <v>73</v>
      </c>
      <c r="H941" s="15">
        <v>10551</v>
      </c>
      <c r="I941" s="12"/>
      <c r="J941" s="12"/>
      <c r="K941" s="29"/>
      <c r="L941" s="30"/>
      <c r="M941" s="15">
        <f t="shared" si="52"/>
        <v>10551</v>
      </c>
      <c r="N941" s="12"/>
    </row>
    <row r="942" spans="1:14" x14ac:dyDescent="0.2">
      <c r="A942" s="7"/>
      <c r="B942" s="13">
        <v>1100122</v>
      </c>
      <c r="C942" s="14" t="s">
        <v>276</v>
      </c>
      <c r="D942" s="14" t="s">
        <v>277</v>
      </c>
      <c r="E942" s="13">
        <v>2151</v>
      </c>
      <c r="F942" s="12" t="s">
        <v>264</v>
      </c>
      <c r="G942" s="12" t="s">
        <v>74</v>
      </c>
      <c r="H942" s="15">
        <v>3214</v>
      </c>
      <c r="I942" s="12"/>
      <c r="J942" s="12"/>
      <c r="K942" s="29"/>
      <c r="L942" s="30"/>
      <c r="M942" s="15">
        <f t="shared" si="52"/>
        <v>3214</v>
      </c>
      <c r="N942" s="12"/>
    </row>
    <row r="943" spans="1:14" x14ac:dyDescent="0.2">
      <c r="A943" s="7"/>
      <c r="B943" s="13">
        <v>1100122</v>
      </c>
      <c r="C943" s="14" t="s">
        <v>276</v>
      </c>
      <c r="D943" s="14" t="s">
        <v>277</v>
      </c>
      <c r="E943" s="13">
        <v>2161</v>
      </c>
      <c r="F943" s="12" t="s">
        <v>264</v>
      </c>
      <c r="G943" s="12" t="s">
        <v>40</v>
      </c>
      <c r="H943" s="15">
        <v>144837.93</v>
      </c>
      <c r="I943" s="12"/>
      <c r="J943" s="12"/>
      <c r="K943" s="29"/>
      <c r="L943" s="30"/>
      <c r="M943" s="15">
        <f t="shared" si="52"/>
        <v>144837.93</v>
      </c>
      <c r="N943" s="12"/>
    </row>
    <row r="944" spans="1:14" ht="120" x14ac:dyDescent="0.25">
      <c r="A944" s="7">
        <v>2</v>
      </c>
      <c r="B944" s="13">
        <v>1100122</v>
      </c>
      <c r="C944" s="14" t="s">
        <v>276</v>
      </c>
      <c r="D944" s="14" t="s">
        <v>277</v>
      </c>
      <c r="E944" s="13">
        <v>2171</v>
      </c>
      <c r="F944" s="12" t="s">
        <v>264</v>
      </c>
      <c r="G944" s="12" t="s">
        <v>182</v>
      </c>
      <c r="H944" s="15">
        <v>23567</v>
      </c>
      <c r="I944" s="12"/>
      <c r="J944" s="12"/>
      <c r="K944" s="29">
        <v>15712</v>
      </c>
      <c r="L944" s="30"/>
      <c r="M944" s="15">
        <f t="shared" si="52"/>
        <v>39279</v>
      </c>
      <c r="N944" s="94" t="s">
        <v>1787</v>
      </c>
    </row>
    <row r="945" spans="1:14" ht="120" x14ac:dyDescent="0.25">
      <c r="A945" s="7">
        <v>2</v>
      </c>
      <c r="B945" s="13">
        <v>1100122</v>
      </c>
      <c r="C945" s="14" t="s">
        <v>276</v>
      </c>
      <c r="D945" s="14" t="s">
        <v>277</v>
      </c>
      <c r="E945" s="13">
        <v>2212</v>
      </c>
      <c r="F945" s="12" t="s">
        <v>264</v>
      </c>
      <c r="G945" s="12" t="s">
        <v>41</v>
      </c>
      <c r="H945" s="15">
        <v>92422.09</v>
      </c>
      <c r="I945" s="12"/>
      <c r="J945" s="12"/>
      <c r="K945" s="29"/>
      <c r="L945" s="30">
        <v>35000</v>
      </c>
      <c r="M945" s="15">
        <f t="shared" si="52"/>
        <v>57422.09</v>
      </c>
      <c r="N945" s="94" t="s">
        <v>1787</v>
      </c>
    </row>
    <row r="946" spans="1:14" x14ac:dyDescent="0.2">
      <c r="A946" s="7"/>
      <c r="B946" s="13">
        <v>1100122</v>
      </c>
      <c r="C946" s="14" t="s">
        <v>276</v>
      </c>
      <c r="D946" s="14" t="s">
        <v>277</v>
      </c>
      <c r="E946" s="13">
        <v>2231</v>
      </c>
      <c r="F946" s="12" t="s">
        <v>264</v>
      </c>
      <c r="G946" s="12" t="s">
        <v>42</v>
      </c>
      <c r="H946" s="15">
        <v>5356</v>
      </c>
      <c r="I946" s="12"/>
      <c r="J946" s="12"/>
      <c r="K946" s="29"/>
      <c r="L946" s="30"/>
      <c r="M946" s="15">
        <f t="shared" si="52"/>
        <v>5356</v>
      </c>
      <c r="N946" s="12"/>
    </row>
    <row r="947" spans="1:14" x14ac:dyDescent="0.2">
      <c r="A947" s="7"/>
      <c r="B947" s="13">
        <v>1100122</v>
      </c>
      <c r="C947" s="14" t="s">
        <v>276</v>
      </c>
      <c r="D947" s="14" t="s">
        <v>277</v>
      </c>
      <c r="E947" s="13">
        <v>2371</v>
      </c>
      <c r="F947" s="12" t="s">
        <v>264</v>
      </c>
      <c r="G947" s="12" t="s">
        <v>211</v>
      </c>
      <c r="H947" s="15">
        <v>5892</v>
      </c>
      <c r="I947" s="12"/>
      <c r="J947" s="12"/>
      <c r="K947" s="29"/>
      <c r="L947" s="30"/>
      <c r="M947" s="15">
        <f t="shared" si="52"/>
        <v>5892</v>
      </c>
      <c r="N947" s="12"/>
    </row>
    <row r="948" spans="1:14" ht="120" x14ac:dyDescent="0.25">
      <c r="A948" s="7">
        <v>2</v>
      </c>
      <c r="B948" s="13">
        <v>1100122</v>
      </c>
      <c r="C948" s="14" t="s">
        <v>276</v>
      </c>
      <c r="D948" s="14" t="s">
        <v>277</v>
      </c>
      <c r="E948" s="13">
        <v>2391</v>
      </c>
      <c r="F948" s="12" t="s">
        <v>264</v>
      </c>
      <c r="G948" s="12" t="s">
        <v>265</v>
      </c>
      <c r="H948" s="15">
        <v>10712</v>
      </c>
      <c r="I948" s="12"/>
      <c r="J948" s="12"/>
      <c r="K948" s="29"/>
      <c r="L948" s="30">
        <v>10712</v>
      </c>
      <c r="M948" s="15">
        <f t="shared" si="52"/>
        <v>0</v>
      </c>
      <c r="N948" s="94" t="s">
        <v>1787</v>
      </c>
    </row>
    <row r="949" spans="1:14" ht="15" x14ac:dyDescent="0.2">
      <c r="A949" s="7"/>
      <c r="B949" s="13">
        <v>1100122</v>
      </c>
      <c r="C949" s="14" t="s">
        <v>276</v>
      </c>
      <c r="D949" s="14" t="s">
        <v>277</v>
      </c>
      <c r="E949" s="13">
        <v>2411</v>
      </c>
      <c r="F949" s="12" t="s">
        <v>264</v>
      </c>
      <c r="G949" s="12" t="s">
        <v>75</v>
      </c>
      <c r="H949" s="15">
        <v>0</v>
      </c>
      <c r="I949" s="12"/>
      <c r="J949" s="12"/>
      <c r="K949" s="29"/>
      <c r="L949" s="30"/>
      <c r="M949" s="15">
        <f t="shared" si="52"/>
        <v>0</v>
      </c>
      <c r="N949" s="31"/>
    </row>
    <row r="950" spans="1:14" x14ac:dyDescent="0.2">
      <c r="A950" s="7"/>
      <c r="B950" s="13">
        <v>1100122</v>
      </c>
      <c r="C950" s="14" t="s">
        <v>276</v>
      </c>
      <c r="D950" s="14" t="s">
        <v>277</v>
      </c>
      <c r="E950" s="13">
        <v>2421</v>
      </c>
      <c r="F950" s="12" t="s">
        <v>264</v>
      </c>
      <c r="G950" s="12" t="s">
        <v>130</v>
      </c>
      <c r="H950" s="15">
        <v>1607</v>
      </c>
      <c r="I950" s="12"/>
      <c r="J950" s="12"/>
      <c r="K950" s="29"/>
      <c r="L950" s="46"/>
      <c r="M950" s="15">
        <f t="shared" si="52"/>
        <v>1607</v>
      </c>
      <c r="N950" s="12"/>
    </row>
    <row r="951" spans="1:14" x14ac:dyDescent="0.2">
      <c r="A951" s="7"/>
      <c r="B951" s="13">
        <v>1100122</v>
      </c>
      <c r="C951" s="14" t="s">
        <v>276</v>
      </c>
      <c r="D951" s="14" t="s">
        <v>277</v>
      </c>
      <c r="E951" s="13">
        <v>2441</v>
      </c>
      <c r="F951" s="12" t="s">
        <v>264</v>
      </c>
      <c r="G951" s="12" t="s">
        <v>77</v>
      </c>
      <c r="H951" s="15">
        <v>26781</v>
      </c>
      <c r="I951" s="12"/>
      <c r="J951" s="12"/>
      <c r="K951" s="29"/>
      <c r="L951" s="46"/>
      <c r="M951" s="15">
        <f t="shared" si="52"/>
        <v>26781</v>
      </c>
      <c r="N951" s="12"/>
    </row>
    <row r="952" spans="1:14" x14ac:dyDescent="0.2">
      <c r="A952" s="7"/>
      <c r="B952" s="13">
        <v>1100122</v>
      </c>
      <c r="C952" s="14" t="s">
        <v>276</v>
      </c>
      <c r="D952" s="14" t="s">
        <v>277</v>
      </c>
      <c r="E952" s="13">
        <v>2451</v>
      </c>
      <c r="F952" s="12" t="s">
        <v>264</v>
      </c>
      <c r="G952" s="12" t="s">
        <v>120</v>
      </c>
      <c r="H952" s="15">
        <v>11783</v>
      </c>
      <c r="I952" s="12"/>
      <c r="J952" s="12"/>
      <c r="K952" s="29"/>
      <c r="L952" s="46"/>
      <c r="M952" s="15">
        <f t="shared" si="52"/>
        <v>11783</v>
      </c>
      <c r="N952" s="12"/>
    </row>
    <row r="953" spans="1:14" x14ac:dyDescent="0.2">
      <c r="A953" s="7"/>
      <c r="B953" s="13">
        <v>1100122</v>
      </c>
      <c r="C953" s="14" t="s">
        <v>276</v>
      </c>
      <c r="D953" s="14" t="s">
        <v>277</v>
      </c>
      <c r="E953" s="13">
        <v>2461</v>
      </c>
      <c r="F953" s="12" t="s">
        <v>264</v>
      </c>
      <c r="G953" s="12" t="s">
        <v>43</v>
      </c>
      <c r="H953" s="15">
        <v>103425</v>
      </c>
      <c r="I953" s="12"/>
      <c r="J953" s="12"/>
      <c r="K953" s="29"/>
      <c r="L953" s="46"/>
      <c r="M953" s="15">
        <f t="shared" si="52"/>
        <v>103425</v>
      </c>
      <c r="N953" s="12"/>
    </row>
    <row r="954" spans="1:14" x14ac:dyDescent="0.2">
      <c r="A954" s="7"/>
      <c r="B954" s="13">
        <v>1100122</v>
      </c>
      <c r="C954" s="14" t="s">
        <v>276</v>
      </c>
      <c r="D954" s="14" t="s">
        <v>277</v>
      </c>
      <c r="E954" s="13">
        <v>2471</v>
      </c>
      <c r="F954" s="12" t="s">
        <v>264</v>
      </c>
      <c r="G954" s="12" t="s">
        <v>78</v>
      </c>
      <c r="H954" s="15">
        <v>7912.6</v>
      </c>
      <c r="I954" s="12"/>
      <c r="J954" s="12"/>
      <c r="K954" s="29"/>
      <c r="L954" s="46"/>
      <c r="M954" s="15">
        <f t="shared" si="52"/>
        <v>7912.6</v>
      </c>
      <c r="N954" s="12"/>
    </row>
    <row r="955" spans="1:14" ht="120" x14ac:dyDescent="0.25">
      <c r="A955" s="7">
        <v>2</v>
      </c>
      <c r="B955" s="13">
        <v>1100122</v>
      </c>
      <c r="C955" s="14" t="s">
        <v>276</v>
      </c>
      <c r="D955" s="14" t="s">
        <v>277</v>
      </c>
      <c r="E955" s="13">
        <v>2491</v>
      </c>
      <c r="F955" s="12" t="s">
        <v>264</v>
      </c>
      <c r="G955" s="12" t="s">
        <v>80</v>
      </c>
      <c r="H955" s="15">
        <v>139832.04</v>
      </c>
      <c r="I955" s="12"/>
      <c r="J955" s="12"/>
      <c r="K955" s="29">
        <v>25000</v>
      </c>
      <c r="L955" s="46"/>
      <c r="M955" s="15">
        <f t="shared" si="52"/>
        <v>164832.04</v>
      </c>
      <c r="N955" s="94" t="s">
        <v>1787</v>
      </c>
    </row>
    <row r="956" spans="1:14" x14ac:dyDescent="0.2">
      <c r="A956" s="7"/>
      <c r="B956" s="13">
        <v>1100122</v>
      </c>
      <c r="C956" s="14" t="s">
        <v>276</v>
      </c>
      <c r="D956" s="14" t="s">
        <v>277</v>
      </c>
      <c r="E956" s="13">
        <v>2541</v>
      </c>
      <c r="F956" s="12" t="s">
        <v>264</v>
      </c>
      <c r="G956" s="12" t="s">
        <v>159</v>
      </c>
      <c r="H956" s="15">
        <v>1071</v>
      </c>
      <c r="I956" s="12"/>
      <c r="J956" s="12"/>
      <c r="K956" s="29"/>
      <c r="L956" s="46"/>
      <c r="M956" s="15">
        <f t="shared" si="52"/>
        <v>1071</v>
      </c>
      <c r="N956" s="12"/>
    </row>
    <row r="957" spans="1:14" x14ac:dyDescent="0.2">
      <c r="A957" s="7"/>
      <c r="B957" s="13">
        <v>1100122</v>
      </c>
      <c r="C957" s="14" t="s">
        <v>276</v>
      </c>
      <c r="D957" s="14" t="s">
        <v>277</v>
      </c>
      <c r="E957" s="13">
        <v>2561</v>
      </c>
      <c r="F957" s="12" t="s">
        <v>264</v>
      </c>
      <c r="G957" s="12" t="s">
        <v>81</v>
      </c>
      <c r="H957" s="15">
        <v>4884</v>
      </c>
      <c r="I957" s="12"/>
      <c r="J957" s="12"/>
      <c r="K957" s="29"/>
      <c r="L957" s="46"/>
      <c r="M957" s="15">
        <f t="shared" si="52"/>
        <v>4884</v>
      </c>
      <c r="N957" s="12"/>
    </row>
    <row r="958" spans="1:14" x14ac:dyDescent="0.2">
      <c r="A958" s="7"/>
      <c r="B958" s="13">
        <v>1100122</v>
      </c>
      <c r="C958" s="14" t="s">
        <v>276</v>
      </c>
      <c r="D958" s="14" t="s">
        <v>277</v>
      </c>
      <c r="E958" s="13">
        <v>2711</v>
      </c>
      <c r="F958" s="12" t="s">
        <v>264</v>
      </c>
      <c r="G958" s="12" t="s">
        <v>160</v>
      </c>
      <c r="H958" s="15">
        <v>11783</v>
      </c>
      <c r="I958" s="12"/>
      <c r="J958" s="12"/>
      <c r="K958" s="29"/>
      <c r="L958" s="46"/>
      <c r="M958" s="15">
        <f t="shared" si="52"/>
        <v>11783</v>
      </c>
      <c r="N958" s="12"/>
    </row>
    <row r="959" spans="1:14" x14ac:dyDescent="0.2">
      <c r="A959" s="7"/>
      <c r="B959" s="13">
        <v>1100122</v>
      </c>
      <c r="C959" s="14" t="s">
        <v>276</v>
      </c>
      <c r="D959" s="14" t="s">
        <v>277</v>
      </c>
      <c r="E959" s="13">
        <v>2722</v>
      </c>
      <c r="F959" s="12" t="s">
        <v>264</v>
      </c>
      <c r="G959" s="12" t="s">
        <v>82</v>
      </c>
      <c r="H959" s="15">
        <v>30000</v>
      </c>
      <c r="I959" s="12"/>
      <c r="J959" s="12"/>
      <c r="K959" s="29"/>
      <c r="L959" s="46"/>
      <c r="M959" s="15">
        <f t="shared" si="52"/>
        <v>30000</v>
      </c>
      <c r="N959" s="12"/>
    </row>
    <row r="960" spans="1:14" x14ac:dyDescent="0.2">
      <c r="A960" s="7"/>
      <c r="B960" s="13">
        <v>1100122</v>
      </c>
      <c r="C960" s="14" t="s">
        <v>276</v>
      </c>
      <c r="D960" s="14" t="s">
        <v>277</v>
      </c>
      <c r="E960" s="13">
        <v>2723</v>
      </c>
      <c r="F960" s="12" t="s">
        <v>264</v>
      </c>
      <c r="G960" s="12" t="s">
        <v>83</v>
      </c>
      <c r="H960" s="15">
        <v>1553</v>
      </c>
      <c r="I960" s="12"/>
      <c r="J960" s="12"/>
      <c r="K960" s="29"/>
      <c r="L960" s="46"/>
      <c r="M960" s="15">
        <f t="shared" si="52"/>
        <v>1553</v>
      </c>
      <c r="N960" s="12"/>
    </row>
    <row r="961" spans="1:14" x14ac:dyDescent="0.2">
      <c r="A961" s="7"/>
      <c r="B961" s="13">
        <v>1100122</v>
      </c>
      <c r="C961" s="14" t="s">
        <v>276</v>
      </c>
      <c r="D961" s="14" t="s">
        <v>277</v>
      </c>
      <c r="E961" s="13">
        <v>2741</v>
      </c>
      <c r="F961" s="12" t="s">
        <v>264</v>
      </c>
      <c r="G961" s="12" t="s">
        <v>84</v>
      </c>
      <c r="H961" s="15">
        <v>15000</v>
      </c>
      <c r="I961" s="12"/>
      <c r="J961" s="12"/>
      <c r="K961" s="29"/>
      <c r="L961" s="46"/>
      <c r="M961" s="15">
        <f t="shared" si="52"/>
        <v>15000</v>
      </c>
      <c r="N961" s="12"/>
    </row>
    <row r="962" spans="1:14" x14ac:dyDescent="0.2">
      <c r="A962" s="7"/>
      <c r="B962" s="13">
        <v>1100122</v>
      </c>
      <c r="C962" s="14" t="s">
        <v>276</v>
      </c>
      <c r="D962" s="14" t="s">
        <v>277</v>
      </c>
      <c r="E962" s="13">
        <v>2911</v>
      </c>
      <c r="F962" s="12" t="s">
        <v>264</v>
      </c>
      <c r="G962" s="12" t="s">
        <v>44</v>
      </c>
      <c r="H962" s="15">
        <v>17625.240000000002</v>
      </c>
      <c r="I962" s="12"/>
      <c r="J962" s="12"/>
      <c r="K962" s="29"/>
      <c r="L962" s="46"/>
      <c r="M962" s="15">
        <f t="shared" si="52"/>
        <v>17625.240000000002</v>
      </c>
      <c r="N962" s="12"/>
    </row>
    <row r="963" spans="1:14" x14ac:dyDescent="0.2">
      <c r="A963" s="7"/>
      <c r="B963" s="13">
        <v>1100122</v>
      </c>
      <c r="C963" s="14" t="s">
        <v>276</v>
      </c>
      <c r="D963" s="14" t="s">
        <v>277</v>
      </c>
      <c r="E963" s="13">
        <v>2921</v>
      </c>
      <c r="F963" s="12" t="s">
        <v>264</v>
      </c>
      <c r="G963" s="12" t="s">
        <v>122</v>
      </c>
      <c r="H963" s="15">
        <v>10117</v>
      </c>
      <c r="I963" s="12"/>
      <c r="J963" s="12"/>
      <c r="K963" s="29"/>
      <c r="L963" s="46"/>
      <c r="M963" s="15">
        <f t="shared" si="52"/>
        <v>10117</v>
      </c>
      <c r="N963" s="12"/>
    </row>
    <row r="964" spans="1:14" x14ac:dyDescent="0.2">
      <c r="A964" s="7"/>
      <c r="B964" s="13">
        <v>1100122</v>
      </c>
      <c r="C964" s="14" t="s">
        <v>276</v>
      </c>
      <c r="D964" s="14" t="s">
        <v>277</v>
      </c>
      <c r="E964" s="13">
        <v>2931</v>
      </c>
      <c r="F964" s="12" t="s">
        <v>264</v>
      </c>
      <c r="G964" s="12" t="s">
        <v>85</v>
      </c>
      <c r="H964" s="15">
        <v>18747</v>
      </c>
      <c r="I964" s="12"/>
      <c r="J964" s="12"/>
      <c r="K964" s="29"/>
      <c r="L964" s="46"/>
      <c r="M964" s="15">
        <f t="shared" si="52"/>
        <v>18747</v>
      </c>
      <c r="N964" s="12"/>
    </row>
    <row r="965" spans="1:14" x14ac:dyDescent="0.2">
      <c r="A965" s="7"/>
      <c r="B965" s="13">
        <v>1100122</v>
      </c>
      <c r="C965" s="14" t="s">
        <v>276</v>
      </c>
      <c r="D965" s="14" t="s">
        <v>277</v>
      </c>
      <c r="E965" s="13">
        <v>2941</v>
      </c>
      <c r="F965" s="12" t="s">
        <v>264</v>
      </c>
      <c r="G965" s="12" t="s">
        <v>45</v>
      </c>
      <c r="H965" s="15">
        <v>13749</v>
      </c>
      <c r="I965" s="12"/>
      <c r="J965" s="12"/>
      <c r="K965" s="29"/>
      <c r="L965" s="46"/>
      <c r="M965" s="15">
        <f t="shared" si="52"/>
        <v>13749</v>
      </c>
      <c r="N965" s="12"/>
    </row>
    <row r="966" spans="1:14" x14ac:dyDescent="0.2">
      <c r="A966" s="7"/>
      <c r="B966" s="13">
        <v>1100122</v>
      </c>
      <c r="C966" s="14" t="s">
        <v>276</v>
      </c>
      <c r="D966" s="14" t="s">
        <v>277</v>
      </c>
      <c r="E966" s="13">
        <v>2961</v>
      </c>
      <c r="F966" s="12" t="s">
        <v>264</v>
      </c>
      <c r="G966" s="12" t="s">
        <v>123</v>
      </c>
      <c r="H966" s="15">
        <v>526154.6</v>
      </c>
      <c r="I966" s="12"/>
      <c r="J966" s="12"/>
      <c r="K966" s="29"/>
      <c r="L966" s="46"/>
      <c r="M966" s="15">
        <f t="shared" si="52"/>
        <v>526154.6</v>
      </c>
      <c r="N966" s="12"/>
    </row>
    <row r="967" spans="1:14" x14ac:dyDescent="0.2">
      <c r="A967" s="7"/>
      <c r="B967" s="13">
        <v>1100122</v>
      </c>
      <c r="C967" s="14" t="s">
        <v>276</v>
      </c>
      <c r="D967" s="14" t="s">
        <v>277</v>
      </c>
      <c r="E967" s="13">
        <v>2991</v>
      </c>
      <c r="F967" s="12" t="s">
        <v>264</v>
      </c>
      <c r="G967" s="12" t="s">
        <v>207</v>
      </c>
      <c r="H967" s="15">
        <v>1071</v>
      </c>
      <c r="I967" s="12"/>
      <c r="J967" s="12"/>
      <c r="K967" s="29"/>
      <c r="L967" s="30"/>
      <c r="M967" s="15">
        <f t="shared" si="52"/>
        <v>1071</v>
      </c>
      <c r="N967" s="12"/>
    </row>
    <row r="968" spans="1:14" ht="15" x14ac:dyDescent="0.2">
      <c r="A968" s="7"/>
      <c r="B968" s="13">
        <v>1100122</v>
      </c>
      <c r="C968" s="14" t="s">
        <v>276</v>
      </c>
      <c r="D968" s="14" t="s">
        <v>277</v>
      </c>
      <c r="E968" s="13">
        <v>3121</v>
      </c>
      <c r="F968" s="12" t="s">
        <v>264</v>
      </c>
      <c r="G968" s="12" t="s">
        <v>278</v>
      </c>
      <c r="H968" s="15">
        <v>2855</v>
      </c>
      <c r="I968" s="12"/>
      <c r="J968" s="12"/>
      <c r="K968" s="29"/>
      <c r="L968" s="30"/>
      <c r="M968" s="15">
        <f t="shared" si="52"/>
        <v>2855</v>
      </c>
      <c r="N968" s="31"/>
    </row>
    <row r="969" spans="1:14" x14ac:dyDescent="0.2">
      <c r="A969" s="7"/>
      <c r="B969" s="13">
        <v>1100122</v>
      </c>
      <c r="C969" s="14" t="s">
        <v>276</v>
      </c>
      <c r="D969" s="14" t="s">
        <v>277</v>
      </c>
      <c r="E969" s="13">
        <v>3181</v>
      </c>
      <c r="F969" s="12" t="s">
        <v>264</v>
      </c>
      <c r="G969" s="12" t="s">
        <v>112</v>
      </c>
      <c r="H969" s="15">
        <v>1000</v>
      </c>
      <c r="I969" s="12"/>
      <c r="J969" s="12"/>
      <c r="K969" s="29"/>
      <c r="L969" s="30"/>
      <c r="M969" s="15">
        <f t="shared" si="52"/>
        <v>1000</v>
      </c>
      <c r="N969" s="12"/>
    </row>
    <row r="970" spans="1:14" x14ac:dyDescent="0.2">
      <c r="A970" s="7"/>
      <c r="B970" s="13">
        <v>1100122</v>
      </c>
      <c r="C970" s="14" t="s">
        <v>276</v>
      </c>
      <c r="D970" s="14" t="s">
        <v>277</v>
      </c>
      <c r="E970" s="13">
        <v>3221</v>
      </c>
      <c r="F970" s="12" t="s">
        <v>264</v>
      </c>
      <c r="G970" s="12" t="s">
        <v>86</v>
      </c>
      <c r="H970" s="15">
        <v>187704.78</v>
      </c>
      <c r="I970" s="12"/>
      <c r="J970" s="12"/>
      <c r="K970" s="29"/>
      <c r="L970" s="30"/>
      <c r="M970" s="15">
        <f t="shared" ref="M970:M1001" si="53">H970+I970-J970+K970-L970</f>
        <v>187704.78</v>
      </c>
      <c r="N970" s="12"/>
    </row>
    <row r="971" spans="1:14" x14ac:dyDescent="0.2">
      <c r="A971" s="7"/>
      <c r="B971" s="13">
        <v>1100122</v>
      </c>
      <c r="C971" s="14" t="s">
        <v>276</v>
      </c>
      <c r="D971" s="14" t="s">
        <v>277</v>
      </c>
      <c r="E971" s="13">
        <v>3261</v>
      </c>
      <c r="F971" s="12" t="s">
        <v>264</v>
      </c>
      <c r="G971" s="12" t="s">
        <v>266</v>
      </c>
      <c r="H971" s="15">
        <v>0</v>
      </c>
      <c r="I971" s="12"/>
      <c r="J971" s="12"/>
      <c r="K971" s="29"/>
      <c r="L971" s="30"/>
      <c r="M971" s="15">
        <f t="shared" si="53"/>
        <v>0</v>
      </c>
      <c r="N971" s="12"/>
    </row>
    <row r="972" spans="1:14" x14ac:dyDescent="0.2">
      <c r="A972" s="7"/>
      <c r="B972" s="13">
        <v>1100122</v>
      </c>
      <c r="C972" s="14" t="s">
        <v>276</v>
      </c>
      <c r="D972" s="14" t="s">
        <v>277</v>
      </c>
      <c r="E972" s="13">
        <v>3271</v>
      </c>
      <c r="F972" s="12" t="s">
        <v>264</v>
      </c>
      <c r="G972" s="12" t="s">
        <v>279</v>
      </c>
      <c r="H972" s="15">
        <v>10661</v>
      </c>
      <c r="I972" s="12"/>
      <c r="J972" s="12"/>
      <c r="K972" s="29"/>
      <c r="L972" s="30"/>
      <c r="M972" s="15">
        <f t="shared" si="53"/>
        <v>10661</v>
      </c>
      <c r="N972" s="12"/>
    </row>
    <row r="973" spans="1:14" x14ac:dyDescent="0.2">
      <c r="A973" s="7"/>
      <c r="B973" s="13">
        <v>1100122</v>
      </c>
      <c r="C973" s="14" t="s">
        <v>276</v>
      </c>
      <c r="D973" s="14" t="s">
        <v>277</v>
      </c>
      <c r="E973" s="13">
        <v>3291</v>
      </c>
      <c r="F973" s="12" t="s">
        <v>264</v>
      </c>
      <c r="G973" s="12" t="s">
        <v>87</v>
      </c>
      <c r="H973" s="15">
        <v>56070</v>
      </c>
      <c r="I973" s="12"/>
      <c r="J973" s="12"/>
      <c r="K973" s="29"/>
      <c r="L973" s="30"/>
      <c r="M973" s="15">
        <f t="shared" si="53"/>
        <v>56070</v>
      </c>
      <c r="N973" s="12"/>
    </row>
    <row r="974" spans="1:14" x14ac:dyDescent="0.2">
      <c r="A974" s="7"/>
      <c r="B974" s="13">
        <v>1100122</v>
      </c>
      <c r="C974" s="14" t="s">
        <v>276</v>
      </c>
      <c r="D974" s="14" t="s">
        <v>277</v>
      </c>
      <c r="E974" s="13">
        <v>3321</v>
      </c>
      <c r="F974" s="12" t="s">
        <v>264</v>
      </c>
      <c r="G974" s="12" t="s">
        <v>162</v>
      </c>
      <c r="H974" s="15">
        <v>16560</v>
      </c>
      <c r="I974" s="12"/>
      <c r="J974" s="12"/>
      <c r="K974" s="29"/>
      <c r="L974" s="30"/>
      <c r="M974" s="15">
        <f t="shared" si="53"/>
        <v>16560</v>
      </c>
      <c r="N974" s="12"/>
    </row>
    <row r="975" spans="1:14" x14ac:dyDescent="0.2">
      <c r="A975" s="7"/>
      <c r="B975" s="13">
        <v>1100122</v>
      </c>
      <c r="C975" s="14" t="s">
        <v>276</v>
      </c>
      <c r="D975" s="14" t="s">
        <v>277</v>
      </c>
      <c r="E975" s="13">
        <v>3341</v>
      </c>
      <c r="F975" s="12" t="s">
        <v>264</v>
      </c>
      <c r="G975" s="12" t="s">
        <v>89</v>
      </c>
      <c r="H975" s="15">
        <v>0</v>
      </c>
      <c r="I975" s="12"/>
      <c r="J975" s="12"/>
      <c r="K975" s="29"/>
      <c r="L975" s="30"/>
      <c r="M975" s="15">
        <f t="shared" si="53"/>
        <v>0</v>
      </c>
      <c r="N975" s="12"/>
    </row>
    <row r="976" spans="1:14" ht="15" x14ac:dyDescent="0.2">
      <c r="A976" s="7"/>
      <c r="B976" s="13">
        <v>1100122</v>
      </c>
      <c r="C976" s="14" t="s">
        <v>276</v>
      </c>
      <c r="D976" s="14" t="s">
        <v>277</v>
      </c>
      <c r="E976" s="13">
        <v>3361</v>
      </c>
      <c r="F976" s="12" t="s">
        <v>264</v>
      </c>
      <c r="G976" s="12" t="s">
        <v>47</v>
      </c>
      <c r="H976" s="15">
        <v>37526</v>
      </c>
      <c r="I976" s="12"/>
      <c r="J976" s="12"/>
      <c r="K976" s="29"/>
      <c r="L976" s="30"/>
      <c r="M976" s="15">
        <f t="shared" si="53"/>
        <v>37526</v>
      </c>
      <c r="N976" s="31"/>
    </row>
    <row r="977" spans="1:14" x14ac:dyDescent="0.2">
      <c r="A977" s="7"/>
      <c r="B977" s="13">
        <v>1100122</v>
      </c>
      <c r="C977" s="14" t="s">
        <v>276</v>
      </c>
      <c r="D977" s="14" t="s">
        <v>277</v>
      </c>
      <c r="E977" s="13">
        <v>3391</v>
      </c>
      <c r="F977" s="12" t="s">
        <v>264</v>
      </c>
      <c r="G977" s="12" t="s">
        <v>48</v>
      </c>
      <c r="H977" s="15">
        <v>1273748</v>
      </c>
      <c r="I977" s="12"/>
      <c r="J977" s="12"/>
      <c r="K977" s="29"/>
      <c r="L977" s="30"/>
      <c r="M977" s="15">
        <f t="shared" si="53"/>
        <v>1273748</v>
      </c>
      <c r="N977" s="12"/>
    </row>
    <row r="978" spans="1:14" x14ac:dyDescent="0.2">
      <c r="A978" s="7"/>
      <c r="B978" s="13">
        <v>1100122</v>
      </c>
      <c r="C978" s="14" t="s">
        <v>276</v>
      </c>
      <c r="D978" s="14" t="s">
        <v>277</v>
      </c>
      <c r="E978" s="13">
        <v>3441</v>
      </c>
      <c r="F978" s="12" t="s">
        <v>264</v>
      </c>
      <c r="G978" s="12" t="s">
        <v>90</v>
      </c>
      <c r="H978" s="15">
        <v>2678</v>
      </c>
      <c r="I978" s="12"/>
      <c r="J978" s="12"/>
      <c r="K978" s="29"/>
      <c r="L978" s="46"/>
      <c r="M978" s="15">
        <f t="shared" si="53"/>
        <v>2678</v>
      </c>
      <c r="N978" s="12"/>
    </row>
    <row r="979" spans="1:14" ht="120" x14ac:dyDescent="0.25">
      <c r="A979" s="7">
        <v>2</v>
      </c>
      <c r="B979" s="13">
        <v>1100122</v>
      </c>
      <c r="C979" s="14" t="s">
        <v>276</v>
      </c>
      <c r="D979" s="14" t="s">
        <v>277</v>
      </c>
      <c r="E979" s="13">
        <v>3511</v>
      </c>
      <c r="F979" s="12" t="s">
        <v>264</v>
      </c>
      <c r="G979" s="12" t="s">
        <v>91</v>
      </c>
      <c r="H979" s="15">
        <v>73561</v>
      </c>
      <c r="I979" s="12"/>
      <c r="J979" s="12"/>
      <c r="K979" s="29">
        <v>20000</v>
      </c>
      <c r="L979" s="30"/>
      <c r="M979" s="15">
        <f t="shared" si="53"/>
        <v>93561</v>
      </c>
      <c r="N979" s="94" t="s">
        <v>1787</v>
      </c>
    </row>
    <row r="980" spans="1:14" x14ac:dyDescent="0.2">
      <c r="A980" s="7"/>
      <c r="B980" s="13">
        <v>1100122</v>
      </c>
      <c r="C980" s="14" t="s">
        <v>276</v>
      </c>
      <c r="D980" s="14" t="s">
        <v>277</v>
      </c>
      <c r="E980" s="13">
        <v>3512</v>
      </c>
      <c r="F980" s="12" t="s">
        <v>264</v>
      </c>
      <c r="G980" s="12" t="s">
        <v>267</v>
      </c>
      <c r="H980" s="15">
        <v>16070</v>
      </c>
      <c r="I980" s="12"/>
      <c r="J980" s="12"/>
      <c r="K980" s="29"/>
      <c r="L980" s="46"/>
      <c r="M980" s="15">
        <f t="shared" si="53"/>
        <v>16070</v>
      </c>
      <c r="N980" s="12"/>
    </row>
    <row r="981" spans="1:14" x14ac:dyDescent="0.2">
      <c r="A981" s="7"/>
      <c r="B981" s="13">
        <v>1100122</v>
      </c>
      <c r="C981" s="14" t="s">
        <v>276</v>
      </c>
      <c r="D981" s="14" t="s">
        <v>277</v>
      </c>
      <c r="E981" s="13">
        <v>3521</v>
      </c>
      <c r="F981" s="12" t="s">
        <v>264</v>
      </c>
      <c r="G981" s="12" t="s">
        <v>136</v>
      </c>
      <c r="H981" s="15">
        <v>7498</v>
      </c>
      <c r="I981" s="12"/>
      <c r="J981" s="12"/>
      <c r="K981" s="12"/>
      <c r="L981" s="12"/>
      <c r="M981" s="15">
        <f t="shared" si="53"/>
        <v>7498</v>
      </c>
      <c r="N981" s="12"/>
    </row>
    <row r="982" spans="1:14" x14ac:dyDescent="0.2">
      <c r="A982" s="7"/>
      <c r="B982" s="13">
        <v>1100122</v>
      </c>
      <c r="C982" s="14" t="s">
        <v>276</v>
      </c>
      <c r="D982" s="14" t="s">
        <v>277</v>
      </c>
      <c r="E982" s="13">
        <v>3522</v>
      </c>
      <c r="F982" s="12" t="s">
        <v>264</v>
      </c>
      <c r="G982" s="12" t="s">
        <v>280</v>
      </c>
      <c r="H982" s="15">
        <v>22281</v>
      </c>
      <c r="I982" s="12"/>
      <c r="J982" s="12"/>
      <c r="K982" s="12"/>
      <c r="L982" s="12"/>
      <c r="M982" s="15">
        <f t="shared" si="53"/>
        <v>22281</v>
      </c>
      <c r="N982" s="12"/>
    </row>
    <row r="983" spans="1:14" x14ac:dyDescent="0.2">
      <c r="A983" s="7"/>
      <c r="B983" s="13">
        <v>1100122</v>
      </c>
      <c r="C983" s="14" t="s">
        <v>276</v>
      </c>
      <c r="D983" s="14" t="s">
        <v>277</v>
      </c>
      <c r="E983" s="13">
        <v>3531</v>
      </c>
      <c r="F983" s="12" t="s">
        <v>264</v>
      </c>
      <c r="G983" s="12" t="s">
        <v>50</v>
      </c>
      <c r="H983" s="15">
        <v>25796</v>
      </c>
      <c r="I983" s="12"/>
      <c r="J983" s="12"/>
      <c r="K983" s="12"/>
      <c r="L983" s="12"/>
      <c r="M983" s="15">
        <f t="shared" si="53"/>
        <v>25796</v>
      </c>
      <c r="N983" s="12"/>
    </row>
    <row r="984" spans="1:14" x14ac:dyDescent="0.2">
      <c r="A984" s="7"/>
      <c r="B984" s="13">
        <v>1100122</v>
      </c>
      <c r="C984" s="14" t="s">
        <v>276</v>
      </c>
      <c r="D984" s="14" t="s">
        <v>277</v>
      </c>
      <c r="E984" s="13">
        <v>3551</v>
      </c>
      <c r="F984" s="12" t="s">
        <v>264</v>
      </c>
      <c r="G984" s="12" t="s">
        <v>124</v>
      </c>
      <c r="H984" s="15">
        <v>547560.99</v>
      </c>
      <c r="I984" s="12"/>
      <c r="J984" s="12"/>
      <c r="K984" s="12"/>
      <c r="L984" s="12"/>
      <c r="M984" s="15">
        <f t="shared" si="53"/>
        <v>547560.99</v>
      </c>
      <c r="N984" s="12"/>
    </row>
    <row r="985" spans="1:14" x14ac:dyDescent="0.2">
      <c r="A985" s="7"/>
      <c r="B985" s="13">
        <v>1100122</v>
      </c>
      <c r="C985" s="14" t="s">
        <v>276</v>
      </c>
      <c r="D985" s="14" t="s">
        <v>277</v>
      </c>
      <c r="E985" s="13">
        <v>3571</v>
      </c>
      <c r="F985" s="12" t="s">
        <v>264</v>
      </c>
      <c r="G985" s="12" t="s">
        <v>92</v>
      </c>
      <c r="H985" s="15">
        <v>106781</v>
      </c>
      <c r="I985" s="12"/>
      <c r="J985" s="12"/>
      <c r="K985" s="12"/>
      <c r="L985" s="12"/>
      <c r="M985" s="15">
        <f t="shared" si="53"/>
        <v>106781</v>
      </c>
      <c r="N985" s="12"/>
    </row>
    <row r="986" spans="1:14" x14ac:dyDescent="0.2">
      <c r="A986" s="7"/>
      <c r="B986" s="13">
        <v>1100122</v>
      </c>
      <c r="C986" s="14" t="s">
        <v>276</v>
      </c>
      <c r="D986" s="14" t="s">
        <v>277</v>
      </c>
      <c r="E986" s="13">
        <v>3591</v>
      </c>
      <c r="F986" s="12" t="s">
        <v>264</v>
      </c>
      <c r="G986" s="12" t="s">
        <v>93</v>
      </c>
      <c r="H986" s="15">
        <v>40700</v>
      </c>
      <c r="I986" s="12"/>
      <c r="J986" s="12"/>
      <c r="K986" s="12"/>
      <c r="L986" s="12"/>
      <c r="M986" s="15">
        <f t="shared" si="53"/>
        <v>40700</v>
      </c>
      <c r="N986" s="12"/>
    </row>
    <row r="987" spans="1:14" x14ac:dyDescent="0.2">
      <c r="A987" s="7"/>
      <c r="B987" s="13">
        <v>1100122</v>
      </c>
      <c r="C987" s="14" t="s">
        <v>276</v>
      </c>
      <c r="D987" s="14" t="s">
        <v>277</v>
      </c>
      <c r="E987" s="13">
        <v>3612</v>
      </c>
      <c r="F987" s="12" t="s">
        <v>264</v>
      </c>
      <c r="G987" s="12" t="s">
        <v>125</v>
      </c>
      <c r="H987" s="15">
        <v>66324.19</v>
      </c>
      <c r="I987" s="12"/>
      <c r="J987" s="12"/>
      <c r="K987" s="12"/>
      <c r="L987" s="12"/>
      <c r="M987" s="15">
        <f t="shared" si="53"/>
        <v>66324.19</v>
      </c>
      <c r="N987" s="12"/>
    </row>
    <row r="988" spans="1:14" x14ac:dyDescent="0.2">
      <c r="A988" s="7"/>
      <c r="B988" s="13">
        <v>1100122</v>
      </c>
      <c r="C988" s="14" t="s">
        <v>276</v>
      </c>
      <c r="D988" s="14" t="s">
        <v>277</v>
      </c>
      <c r="E988" s="13">
        <v>3613</v>
      </c>
      <c r="F988" s="12" t="s">
        <v>264</v>
      </c>
      <c r="G988" s="12" t="s">
        <v>268</v>
      </c>
      <c r="H988" s="15">
        <v>312697</v>
      </c>
      <c r="I988" s="12"/>
      <c r="J988" s="12"/>
      <c r="K988" s="12"/>
      <c r="L988" s="12"/>
      <c r="M988" s="15">
        <f t="shared" si="53"/>
        <v>312697</v>
      </c>
      <c r="N988" s="12"/>
    </row>
    <row r="989" spans="1:14" x14ac:dyDescent="0.2">
      <c r="A989" s="7"/>
      <c r="B989" s="13">
        <v>1100122</v>
      </c>
      <c r="C989" s="14" t="s">
        <v>276</v>
      </c>
      <c r="D989" s="14" t="s">
        <v>277</v>
      </c>
      <c r="E989" s="13">
        <v>3711</v>
      </c>
      <c r="F989" s="12" t="s">
        <v>264</v>
      </c>
      <c r="G989" s="12" t="s">
        <v>95</v>
      </c>
      <c r="H989" s="15">
        <v>16070</v>
      </c>
      <c r="I989" s="12"/>
      <c r="J989" s="12"/>
      <c r="K989" s="12"/>
      <c r="L989" s="12"/>
      <c r="M989" s="15">
        <f t="shared" si="53"/>
        <v>16070</v>
      </c>
      <c r="N989" s="12"/>
    </row>
    <row r="990" spans="1:14" x14ac:dyDescent="0.2">
      <c r="A990" s="7"/>
      <c r="B990" s="13">
        <v>1100122</v>
      </c>
      <c r="C990" s="14" t="s">
        <v>276</v>
      </c>
      <c r="D990" s="14" t="s">
        <v>277</v>
      </c>
      <c r="E990" s="13">
        <v>3721</v>
      </c>
      <c r="F990" s="12" t="s">
        <v>264</v>
      </c>
      <c r="G990" s="12" t="s">
        <v>51</v>
      </c>
      <c r="H990" s="15">
        <v>37337</v>
      </c>
      <c r="I990" s="12"/>
      <c r="J990" s="12"/>
      <c r="K990" s="12"/>
      <c r="L990" s="12"/>
      <c r="M990" s="15">
        <f t="shared" si="53"/>
        <v>37337</v>
      </c>
      <c r="N990" s="12"/>
    </row>
    <row r="991" spans="1:14" x14ac:dyDescent="0.2">
      <c r="A991" s="7"/>
      <c r="B991" s="13">
        <v>1100122</v>
      </c>
      <c r="C991" s="14" t="s">
        <v>276</v>
      </c>
      <c r="D991" s="14" t="s">
        <v>277</v>
      </c>
      <c r="E991" s="13">
        <v>3751</v>
      </c>
      <c r="F991" s="12" t="s">
        <v>264</v>
      </c>
      <c r="G991" s="12" t="s">
        <v>52</v>
      </c>
      <c r="H991" s="15">
        <v>36824.99</v>
      </c>
      <c r="I991" s="12"/>
      <c r="J991" s="12"/>
      <c r="K991" s="12"/>
      <c r="L991" s="12"/>
      <c r="M991" s="15">
        <f t="shared" si="53"/>
        <v>36824.99</v>
      </c>
      <c r="N991" s="12"/>
    </row>
    <row r="992" spans="1:14" x14ac:dyDescent="0.2">
      <c r="A992" s="7"/>
      <c r="B992" s="13">
        <v>1100122</v>
      </c>
      <c r="C992" s="14" t="s">
        <v>276</v>
      </c>
      <c r="D992" s="14" t="s">
        <v>277</v>
      </c>
      <c r="E992" s="13">
        <v>3761</v>
      </c>
      <c r="F992" s="12" t="s">
        <v>264</v>
      </c>
      <c r="G992" s="12" t="s">
        <v>98</v>
      </c>
      <c r="H992" s="15">
        <v>16070</v>
      </c>
      <c r="I992" s="12"/>
      <c r="J992" s="12"/>
      <c r="K992" s="12"/>
      <c r="L992" s="12"/>
      <c r="M992" s="15">
        <f t="shared" si="53"/>
        <v>16070</v>
      </c>
      <c r="N992" s="12"/>
    </row>
    <row r="993" spans="1:14" x14ac:dyDescent="0.2">
      <c r="A993" s="7"/>
      <c r="B993" s="13">
        <v>1100122</v>
      </c>
      <c r="C993" s="14" t="s">
        <v>276</v>
      </c>
      <c r="D993" s="14" t="s">
        <v>277</v>
      </c>
      <c r="E993" s="13">
        <v>3781</v>
      </c>
      <c r="F993" s="12" t="s">
        <v>264</v>
      </c>
      <c r="G993" s="12" t="s">
        <v>269</v>
      </c>
      <c r="H993" s="15">
        <v>9105</v>
      </c>
      <c r="I993" s="12"/>
      <c r="J993" s="12"/>
      <c r="K993" s="12"/>
      <c r="L993" s="12"/>
      <c r="M993" s="15">
        <f t="shared" si="53"/>
        <v>9105</v>
      </c>
      <c r="N993" s="12"/>
    </row>
    <row r="994" spans="1:14" x14ac:dyDescent="0.2">
      <c r="A994" s="7"/>
      <c r="B994" s="13">
        <v>1100122</v>
      </c>
      <c r="C994" s="14" t="s">
        <v>276</v>
      </c>
      <c r="D994" s="14" t="s">
        <v>277</v>
      </c>
      <c r="E994" s="13">
        <v>3821</v>
      </c>
      <c r="F994" s="12" t="s">
        <v>264</v>
      </c>
      <c r="G994" s="12" t="s">
        <v>101</v>
      </c>
      <c r="H994" s="15">
        <v>3443173.18</v>
      </c>
      <c r="I994" s="12"/>
      <c r="J994" s="12"/>
      <c r="K994" s="12"/>
      <c r="L994" s="12"/>
      <c r="M994" s="15">
        <f t="shared" si="53"/>
        <v>3443173.18</v>
      </c>
      <c r="N994" s="12"/>
    </row>
    <row r="995" spans="1:14" x14ac:dyDescent="0.2">
      <c r="A995" s="7"/>
      <c r="B995" s="13">
        <v>1100122</v>
      </c>
      <c r="C995" s="14" t="s">
        <v>276</v>
      </c>
      <c r="D995" s="14" t="s">
        <v>277</v>
      </c>
      <c r="E995" s="13">
        <v>3841</v>
      </c>
      <c r="F995" s="12" t="s">
        <v>264</v>
      </c>
      <c r="G995" s="12" t="s">
        <v>281</v>
      </c>
      <c r="H995" s="15">
        <v>13926</v>
      </c>
      <c r="I995" s="12"/>
      <c r="J995" s="12"/>
      <c r="K995" s="12"/>
      <c r="L995" s="12"/>
      <c r="M995" s="15">
        <f t="shared" si="53"/>
        <v>13926</v>
      </c>
      <c r="N995" s="12"/>
    </row>
    <row r="996" spans="1:14" x14ac:dyDescent="0.2">
      <c r="A996" s="7"/>
      <c r="B996" s="13">
        <v>1100122</v>
      </c>
      <c r="C996" s="14" t="s">
        <v>276</v>
      </c>
      <c r="D996" s="14" t="s">
        <v>277</v>
      </c>
      <c r="E996" s="13">
        <v>3921</v>
      </c>
      <c r="F996" s="12" t="s">
        <v>264</v>
      </c>
      <c r="G996" s="12" t="s">
        <v>196</v>
      </c>
      <c r="H996" s="15">
        <v>10738.86</v>
      </c>
      <c r="I996" s="12"/>
      <c r="J996" s="12"/>
      <c r="K996" s="30"/>
      <c r="L996" s="30"/>
      <c r="M996" s="15">
        <f t="shared" si="53"/>
        <v>10738.86</v>
      </c>
      <c r="N996" s="12"/>
    </row>
    <row r="997" spans="1:14" x14ac:dyDescent="0.2">
      <c r="A997" s="7"/>
      <c r="B997" s="13">
        <v>1100122</v>
      </c>
      <c r="C997" s="14" t="s">
        <v>276</v>
      </c>
      <c r="D997" s="14" t="s">
        <v>277</v>
      </c>
      <c r="E997" s="13">
        <v>3961</v>
      </c>
      <c r="F997" s="12" t="s">
        <v>264</v>
      </c>
      <c r="G997" s="12" t="s">
        <v>105</v>
      </c>
      <c r="H997" s="15">
        <v>24820</v>
      </c>
      <c r="I997" s="12"/>
      <c r="J997" s="12"/>
      <c r="K997" s="30"/>
      <c r="L997" s="30"/>
      <c r="M997" s="15">
        <f t="shared" si="53"/>
        <v>24820</v>
      </c>
      <c r="N997" s="12"/>
    </row>
    <row r="998" spans="1:14" ht="75" x14ac:dyDescent="0.2">
      <c r="A998" s="7">
        <v>31</v>
      </c>
      <c r="B998" s="13">
        <v>1100122</v>
      </c>
      <c r="C998" s="14" t="s">
        <v>276</v>
      </c>
      <c r="D998" s="14" t="s">
        <v>277</v>
      </c>
      <c r="E998" s="13">
        <v>4156</v>
      </c>
      <c r="F998" s="12" t="s">
        <v>264</v>
      </c>
      <c r="G998" s="12" t="s">
        <v>270</v>
      </c>
      <c r="H998" s="15">
        <v>1035000</v>
      </c>
      <c r="I998" s="12"/>
      <c r="J998" s="12"/>
      <c r="K998" s="30"/>
      <c r="L998" s="30">
        <v>135000</v>
      </c>
      <c r="M998" s="15">
        <f t="shared" si="53"/>
        <v>900000</v>
      </c>
      <c r="N998" s="35" t="s">
        <v>1822</v>
      </c>
    </row>
    <row r="999" spans="1:14" x14ac:dyDescent="0.2">
      <c r="A999" s="7"/>
      <c r="B999" s="13">
        <v>1100122</v>
      </c>
      <c r="C999" s="14" t="s">
        <v>276</v>
      </c>
      <c r="D999" s="14" t="s">
        <v>277</v>
      </c>
      <c r="E999" s="13">
        <v>4311</v>
      </c>
      <c r="F999" s="12" t="s">
        <v>264</v>
      </c>
      <c r="G999" s="12" t="s">
        <v>271</v>
      </c>
      <c r="H999" s="15">
        <v>0</v>
      </c>
      <c r="I999" s="12"/>
      <c r="J999" s="12"/>
      <c r="K999" s="30"/>
      <c r="L999" s="30"/>
      <c r="M999" s="15">
        <f t="shared" si="53"/>
        <v>0</v>
      </c>
      <c r="N999" s="12"/>
    </row>
    <row r="1000" spans="1:14" x14ac:dyDescent="0.2">
      <c r="A1000" s="7"/>
      <c r="B1000" s="13">
        <v>1100122</v>
      </c>
      <c r="C1000" s="14" t="s">
        <v>276</v>
      </c>
      <c r="D1000" s="14" t="s">
        <v>277</v>
      </c>
      <c r="E1000" s="13">
        <v>4413</v>
      </c>
      <c r="F1000" s="12" t="s">
        <v>264</v>
      </c>
      <c r="G1000" s="12" t="s">
        <v>282</v>
      </c>
      <c r="H1000" s="15">
        <v>0</v>
      </c>
      <c r="I1000" s="12"/>
      <c r="J1000" s="12"/>
      <c r="K1000" s="30"/>
      <c r="L1000" s="30"/>
      <c r="M1000" s="15">
        <f t="shared" si="53"/>
        <v>0</v>
      </c>
      <c r="N1000" s="12"/>
    </row>
    <row r="1001" spans="1:14" x14ac:dyDescent="0.2">
      <c r="A1001" s="7"/>
      <c r="B1001" s="13">
        <v>1100122</v>
      </c>
      <c r="C1001" s="14" t="s">
        <v>276</v>
      </c>
      <c r="D1001" s="14" t="s">
        <v>277</v>
      </c>
      <c r="E1001" s="13">
        <v>4414</v>
      </c>
      <c r="F1001" s="12" t="s">
        <v>264</v>
      </c>
      <c r="G1001" s="12" t="s">
        <v>283</v>
      </c>
      <c r="H1001" s="15">
        <v>30000</v>
      </c>
      <c r="I1001" s="12"/>
      <c r="J1001" s="12"/>
      <c r="K1001" s="30"/>
      <c r="L1001" s="30"/>
      <c r="M1001" s="15">
        <f t="shared" si="53"/>
        <v>30000</v>
      </c>
      <c r="N1001" s="12"/>
    </row>
    <row r="1002" spans="1:14" ht="75" x14ac:dyDescent="0.2">
      <c r="A1002" s="7">
        <v>31</v>
      </c>
      <c r="B1002" s="13">
        <v>1100122</v>
      </c>
      <c r="C1002" s="14" t="s">
        <v>276</v>
      </c>
      <c r="D1002" s="14" t="s">
        <v>277</v>
      </c>
      <c r="E1002" s="13">
        <v>4415</v>
      </c>
      <c r="F1002" s="12" t="s">
        <v>264</v>
      </c>
      <c r="G1002" s="12" t="s">
        <v>272</v>
      </c>
      <c r="H1002" s="15">
        <v>3200000</v>
      </c>
      <c r="I1002" s="12"/>
      <c r="J1002" s="12"/>
      <c r="K1002" s="29">
        <v>135000</v>
      </c>
      <c r="L1002" s="30"/>
      <c r="M1002" s="15">
        <f t="shared" ref="M1002:M1023" si="54">H1002+I1002-J1002+K1002-L1002</f>
        <v>3335000</v>
      </c>
      <c r="N1002" s="35" t="s">
        <v>1822</v>
      </c>
    </row>
    <row r="1003" spans="1:14" x14ac:dyDescent="0.2">
      <c r="A1003" s="7"/>
      <c r="B1003" s="13">
        <v>1100122</v>
      </c>
      <c r="C1003" s="14" t="s">
        <v>276</v>
      </c>
      <c r="D1003" s="14" t="s">
        <v>277</v>
      </c>
      <c r="E1003" s="13">
        <v>4481</v>
      </c>
      <c r="F1003" s="12" t="s">
        <v>264</v>
      </c>
      <c r="G1003" s="12" t="s">
        <v>164</v>
      </c>
      <c r="H1003" s="15">
        <v>200000</v>
      </c>
      <c r="I1003" s="12"/>
      <c r="J1003" s="12"/>
      <c r="K1003" s="30"/>
      <c r="L1003" s="30"/>
      <c r="M1003" s="15">
        <f t="shared" si="54"/>
        <v>200000</v>
      </c>
      <c r="N1003" s="12"/>
    </row>
    <row r="1004" spans="1:14" ht="15" x14ac:dyDescent="0.2">
      <c r="A1004" s="39"/>
      <c r="B1004" s="36">
        <v>1100122</v>
      </c>
      <c r="C1004" s="40" t="s">
        <v>276</v>
      </c>
      <c r="D1004" s="40" t="s">
        <v>277</v>
      </c>
      <c r="E1004" s="36">
        <v>5111</v>
      </c>
      <c r="F1004" s="41" t="s">
        <v>264</v>
      </c>
      <c r="G1004" s="41" t="s">
        <v>137</v>
      </c>
      <c r="H1004" s="43">
        <v>0</v>
      </c>
      <c r="I1004" s="41"/>
      <c r="J1004" s="41"/>
      <c r="K1004" s="38"/>
      <c r="L1004" s="38"/>
      <c r="M1004" s="43">
        <f t="shared" si="54"/>
        <v>0</v>
      </c>
      <c r="N1004" s="35"/>
    </row>
    <row r="1005" spans="1:14" x14ac:dyDescent="0.2">
      <c r="A1005" s="7"/>
      <c r="B1005" s="13">
        <v>1100122</v>
      </c>
      <c r="C1005" s="14" t="s">
        <v>276</v>
      </c>
      <c r="D1005" s="14" t="s">
        <v>277</v>
      </c>
      <c r="E1005" s="13">
        <v>5151</v>
      </c>
      <c r="F1005" s="12" t="s">
        <v>264</v>
      </c>
      <c r="G1005" s="12" t="s">
        <v>128</v>
      </c>
      <c r="H1005" s="15">
        <v>0</v>
      </c>
      <c r="I1005" s="12"/>
      <c r="J1005" s="12"/>
      <c r="K1005" s="30"/>
      <c r="L1005" s="30"/>
      <c r="M1005" s="15">
        <f t="shared" si="54"/>
        <v>0</v>
      </c>
      <c r="N1005" s="12"/>
    </row>
    <row r="1006" spans="1:14" x14ac:dyDescent="0.2">
      <c r="A1006" s="7"/>
      <c r="B1006" s="13">
        <v>1100122</v>
      </c>
      <c r="C1006" s="14" t="s">
        <v>276</v>
      </c>
      <c r="D1006" s="14" t="s">
        <v>277</v>
      </c>
      <c r="E1006" s="13">
        <v>5191</v>
      </c>
      <c r="F1006" s="12" t="s">
        <v>264</v>
      </c>
      <c r="G1006" s="12" t="s">
        <v>198</v>
      </c>
      <c r="H1006" s="15">
        <v>62625</v>
      </c>
      <c r="I1006" s="12"/>
      <c r="J1006" s="12"/>
      <c r="K1006" s="12"/>
      <c r="L1006" s="12"/>
      <c r="M1006" s="15">
        <f t="shared" si="54"/>
        <v>62625</v>
      </c>
      <c r="N1006" s="12"/>
    </row>
    <row r="1007" spans="1:14" x14ac:dyDescent="0.2">
      <c r="A1007" s="7"/>
      <c r="B1007" s="13">
        <v>1100122</v>
      </c>
      <c r="C1007" s="14" t="s">
        <v>276</v>
      </c>
      <c r="D1007" s="14" t="s">
        <v>277</v>
      </c>
      <c r="E1007" s="13">
        <v>5211</v>
      </c>
      <c r="F1007" s="12" t="s">
        <v>264</v>
      </c>
      <c r="G1007" s="12" t="s">
        <v>209</v>
      </c>
      <c r="H1007" s="15">
        <v>0</v>
      </c>
      <c r="I1007" s="12"/>
      <c r="J1007" s="12"/>
      <c r="K1007" s="12"/>
      <c r="L1007" s="12"/>
      <c r="M1007" s="15">
        <f t="shared" si="54"/>
        <v>0</v>
      </c>
      <c r="N1007" s="12"/>
    </row>
    <row r="1008" spans="1:14" x14ac:dyDescent="0.2">
      <c r="A1008" s="7"/>
      <c r="B1008" s="13">
        <v>1100122</v>
      </c>
      <c r="C1008" s="14" t="s">
        <v>276</v>
      </c>
      <c r="D1008" s="14" t="s">
        <v>277</v>
      </c>
      <c r="E1008" s="13">
        <v>5411</v>
      </c>
      <c r="F1008" s="12" t="s">
        <v>264</v>
      </c>
      <c r="G1008" s="12" t="s">
        <v>108</v>
      </c>
      <c r="H1008" s="15">
        <v>677020</v>
      </c>
      <c r="I1008" s="12"/>
      <c r="J1008" s="12"/>
      <c r="K1008" s="29"/>
      <c r="L1008" s="12"/>
      <c r="M1008" s="15">
        <f t="shared" si="54"/>
        <v>677020</v>
      </c>
      <c r="N1008" s="12"/>
    </row>
    <row r="1009" spans="1:14" ht="15" x14ac:dyDescent="0.2">
      <c r="A1009" s="7"/>
      <c r="B1009" s="13">
        <v>1500522</v>
      </c>
      <c r="C1009" s="14" t="s">
        <v>276</v>
      </c>
      <c r="D1009" s="14" t="s">
        <v>277</v>
      </c>
      <c r="E1009" s="13">
        <v>1131</v>
      </c>
      <c r="F1009" s="12" t="s">
        <v>264</v>
      </c>
      <c r="G1009" s="14" t="s">
        <v>55</v>
      </c>
      <c r="H1009" s="15">
        <v>7534418.7999999998</v>
      </c>
      <c r="I1009" s="12"/>
      <c r="J1009" s="12"/>
      <c r="K1009" s="29"/>
      <c r="L1009" s="30"/>
      <c r="M1009" s="15">
        <f t="shared" si="54"/>
        <v>7534418.7999999998</v>
      </c>
      <c r="N1009" s="31"/>
    </row>
    <row r="1010" spans="1:14" ht="45" x14ac:dyDescent="0.2">
      <c r="A1010" s="7" t="s">
        <v>1881</v>
      </c>
      <c r="B1010" s="13">
        <v>1500522</v>
      </c>
      <c r="C1010" s="14" t="s">
        <v>276</v>
      </c>
      <c r="D1010" s="14" t="s">
        <v>277</v>
      </c>
      <c r="E1010" s="13">
        <v>1321</v>
      </c>
      <c r="F1010" s="12" t="s">
        <v>264</v>
      </c>
      <c r="G1010" s="12" t="s">
        <v>56</v>
      </c>
      <c r="H1010" s="15">
        <v>223693.18</v>
      </c>
      <c r="I1010" s="12"/>
      <c r="J1010" s="12"/>
      <c r="K1010" s="29"/>
      <c r="L1010" s="30">
        <v>25000</v>
      </c>
      <c r="M1010" s="15">
        <f t="shared" si="54"/>
        <v>198693.18</v>
      </c>
      <c r="N1010" s="35" t="s">
        <v>1886</v>
      </c>
    </row>
    <row r="1011" spans="1:14" ht="15" x14ac:dyDescent="0.2">
      <c r="A1011" s="7"/>
      <c r="B1011" s="13">
        <v>1500522</v>
      </c>
      <c r="C1011" s="14" t="s">
        <v>276</v>
      </c>
      <c r="D1011" s="14" t="s">
        <v>277</v>
      </c>
      <c r="E1011" s="13">
        <v>1323</v>
      </c>
      <c r="F1011" s="12" t="s">
        <v>264</v>
      </c>
      <c r="G1011" s="12" t="s">
        <v>57</v>
      </c>
      <c r="H1011" s="15">
        <v>810166.07</v>
      </c>
      <c r="I1011" s="12"/>
      <c r="J1011" s="12"/>
      <c r="K1011" s="29"/>
      <c r="L1011" s="30"/>
      <c r="M1011" s="15">
        <f t="shared" si="54"/>
        <v>810166.07</v>
      </c>
      <c r="N1011" s="31"/>
    </row>
    <row r="1012" spans="1:14" x14ac:dyDescent="0.2">
      <c r="A1012" s="7"/>
      <c r="B1012" s="13">
        <v>1500522</v>
      </c>
      <c r="C1012" s="14" t="s">
        <v>276</v>
      </c>
      <c r="D1012" s="14" t="s">
        <v>277</v>
      </c>
      <c r="E1012" s="13">
        <v>1413</v>
      </c>
      <c r="F1012" s="12" t="s">
        <v>264</v>
      </c>
      <c r="G1012" s="12" t="s">
        <v>58</v>
      </c>
      <c r="H1012" s="15">
        <v>1874145.76</v>
      </c>
      <c r="I1012" s="12"/>
      <c r="J1012" s="12"/>
      <c r="K1012" s="12"/>
      <c r="L1012" s="12"/>
      <c r="M1012" s="15">
        <f t="shared" si="54"/>
        <v>1874145.76</v>
      </c>
      <c r="N1012" s="12"/>
    </row>
    <row r="1013" spans="1:14" x14ac:dyDescent="0.2">
      <c r="A1013" s="7"/>
      <c r="B1013" s="13">
        <v>1500522</v>
      </c>
      <c r="C1013" s="14" t="s">
        <v>276</v>
      </c>
      <c r="D1013" s="14" t="s">
        <v>277</v>
      </c>
      <c r="E1013" s="13">
        <v>1421</v>
      </c>
      <c r="F1013" s="12" t="s">
        <v>264</v>
      </c>
      <c r="G1013" s="12" t="s">
        <v>59</v>
      </c>
      <c r="H1013" s="15">
        <v>488608.67</v>
      </c>
      <c r="I1013" s="12"/>
      <c r="J1013" s="12"/>
      <c r="K1013" s="12"/>
      <c r="L1013" s="12"/>
      <c r="M1013" s="15">
        <f t="shared" si="54"/>
        <v>488608.67</v>
      </c>
      <c r="N1013" s="12"/>
    </row>
    <row r="1014" spans="1:14" x14ac:dyDescent="0.2">
      <c r="A1014" s="7"/>
      <c r="B1014" s="13">
        <v>1500522</v>
      </c>
      <c r="C1014" s="14" t="s">
        <v>276</v>
      </c>
      <c r="D1014" s="14" t="s">
        <v>277</v>
      </c>
      <c r="E1014" s="13">
        <v>1431</v>
      </c>
      <c r="F1014" s="12" t="s">
        <v>264</v>
      </c>
      <c r="G1014" s="12" t="s">
        <v>60</v>
      </c>
      <c r="H1014" s="15">
        <v>570725.29</v>
      </c>
      <c r="I1014" s="12"/>
      <c r="J1014" s="12"/>
      <c r="K1014" s="12"/>
      <c r="L1014" s="12"/>
      <c r="M1014" s="15">
        <f t="shared" si="54"/>
        <v>570725.29</v>
      </c>
      <c r="N1014" s="12"/>
    </row>
    <row r="1015" spans="1:14" x14ac:dyDescent="0.2">
      <c r="A1015" s="7"/>
      <c r="B1015" s="13">
        <v>1500522</v>
      </c>
      <c r="C1015" s="14" t="s">
        <v>276</v>
      </c>
      <c r="D1015" s="14" t="s">
        <v>277</v>
      </c>
      <c r="E1015" s="13">
        <v>1542</v>
      </c>
      <c r="F1015" s="12" t="s">
        <v>264</v>
      </c>
      <c r="G1015" s="12" t="s">
        <v>63</v>
      </c>
      <c r="H1015" s="15">
        <v>379707.74</v>
      </c>
      <c r="I1015" s="12"/>
      <c r="J1015" s="12"/>
      <c r="K1015" s="29"/>
      <c r="L1015" s="12"/>
      <c r="M1015" s="15">
        <f t="shared" si="54"/>
        <v>379707.74</v>
      </c>
      <c r="N1015" s="12"/>
    </row>
    <row r="1016" spans="1:14" x14ac:dyDescent="0.2">
      <c r="A1016" s="7"/>
      <c r="B1016" s="13">
        <v>1500522</v>
      </c>
      <c r="C1016" s="14" t="s">
        <v>276</v>
      </c>
      <c r="D1016" s="14" t="s">
        <v>277</v>
      </c>
      <c r="E1016" s="13">
        <v>1543</v>
      </c>
      <c r="F1016" s="12" t="s">
        <v>264</v>
      </c>
      <c r="G1016" s="12" t="s">
        <v>64</v>
      </c>
      <c r="H1016" s="15">
        <v>163827.43</v>
      </c>
      <c r="I1016" s="12"/>
      <c r="J1016" s="12"/>
      <c r="K1016" s="29"/>
      <c r="L1016" s="12"/>
      <c r="M1016" s="15">
        <f t="shared" si="54"/>
        <v>163827.43</v>
      </c>
      <c r="N1016" s="12"/>
    </row>
    <row r="1017" spans="1:14" ht="45" x14ac:dyDescent="0.2">
      <c r="A1017" s="7" t="s">
        <v>1884</v>
      </c>
      <c r="B1017" s="13">
        <v>1500522</v>
      </c>
      <c r="C1017" s="14" t="s">
        <v>276</v>
      </c>
      <c r="D1017" s="14" t="s">
        <v>277</v>
      </c>
      <c r="E1017" s="13">
        <v>1544</v>
      </c>
      <c r="F1017" s="12" t="s">
        <v>264</v>
      </c>
      <c r="G1017" s="12" t="s">
        <v>65</v>
      </c>
      <c r="H1017" s="15">
        <v>92392.23</v>
      </c>
      <c r="I1017" s="12"/>
      <c r="J1017" s="12"/>
      <c r="K1017" s="29"/>
      <c r="L1017" s="30">
        <v>20400</v>
      </c>
      <c r="M1017" s="15">
        <f t="shared" si="54"/>
        <v>71992.23</v>
      </c>
      <c r="N1017" s="35" t="s">
        <v>1886</v>
      </c>
    </row>
    <row r="1018" spans="1:14" x14ac:dyDescent="0.2">
      <c r="A1018" s="7"/>
      <c r="B1018" s="13">
        <v>1500522</v>
      </c>
      <c r="C1018" s="14" t="s">
        <v>276</v>
      </c>
      <c r="D1018" s="14" t="s">
        <v>277</v>
      </c>
      <c r="E1018" s="13">
        <v>1591</v>
      </c>
      <c r="F1018" s="12" t="s">
        <v>264</v>
      </c>
      <c r="G1018" s="12" t="s">
        <v>111</v>
      </c>
      <c r="H1018" s="15">
        <v>83721.48</v>
      </c>
      <c r="I1018" s="12"/>
      <c r="J1018" s="12"/>
      <c r="K1018" s="12"/>
      <c r="L1018" s="12"/>
      <c r="M1018" s="15">
        <f t="shared" si="54"/>
        <v>83721.48</v>
      </c>
      <c r="N1018" s="12"/>
    </row>
    <row r="1019" spans="1:14" ht="45" x14ac:dyDescent="0.2">
      <c r="A1019" s="7">
        <v>43</v>
      </c>
      <c r="B1019" s="13">
        <v>1500522</v>
      </c>
      <c r="C1019" s="14" t="s">
        <v>276</v>
      </c>
      <c r="D1019" s="14" t="s">
        <v>277</v>
      </c>
      <c r="E1019" s="13">
        <v>3981</v>
      </c>
      <c r="F1019" s="12" t="s">
        <v>264</v>
      </c>
      <c r="G1019" s="12" t="s">
        <v>66</v>
      </c>
      <c r="H1019" s="15">
        <v>280552.65000000002</v>
      </c>
      <c r="I1019" s="12"/>
      <c r="J1019" s="12"/>
      <c r="K1019" s="29"/>
      <c r="L1019" s="30">
        <v>35000</v>
      </c>
      <c r="M1019" s="15">
        <f t="shared" si="54"/>
        <v>245552.65000000002</v>
      </c>
      <c r="N1019" s="35" t="s">
        <v>1865</v>
      </c>
    </row>
    <row r="1020" spans="1:14" x14ac:dyDescent="0.2">
      <c r="A1020" s="7"/>
      <c r="B1020" s="13">
        <v>1500522</v>
      </c>
      <c r="C1020" s="14" t="s">
        <v>276</v>
      </c>
      <c r="D1020" s="14" t="s">
        <v>284</v>
      </c>
      <c r="E1020" s="13">
        <v>4156</v>
      </c>
      <c r="F1020" s="12" t="s">
        <v>285</v>
      </c>
      <c r="G1020" s="12" t="s">
        <v>270</v>
      </c>
      <c r="H1020" s="15">
        <v>1035000</v>
      </c>
      <c r="I1020" s="12"/>
      <c r="J1020" s="12"/>
      <c r="K1020" s="12"/>
      <c r="L1020" s="12"/>
      <c r="M1020" s="15">
        <f t="shared" si="54"/>
        <v>1035000</v>
      </c>
      <c r="N1020" s="12"/>
    </row>
    <row r="1021" spans="1:14" x14ac:dyDescent="0.2">
      <c r="A1021" s="7"/>
      <c r="B1021" s="13">
        <v>1500522</v>
      </c>
      <c r="C1021" s="14" t="s">
        <v>276</v>
      </c>
      <c r="D1021" s="14" t="s">
        <v>277</v>
      </c>
      <c r="E1021" s="13">
        <v>4421</v>
      </c>
      <c r="F1021" s="12" t="s">
        <v>264</v>
      </c>
      <c r="G1021" s="12" t="s">
        <v>197</v>
      </c>
      <c r="H1021" s="15">
        <v>1100000</v>
      </c>
      <c r="I1021" s="12"/>
      <c r="J1021" s="12"/>
      <c r="K1021" s="12"/>
      <c r="L1021" s="12"/>
      <c r="M1021" s="15">
        <f t="shared" si="54"/>
        <v>1100000</v>
      </c>
      <c r="N1021" s="12"/>
    </row>
    <row r="1022" spans="1:14" x14ac:dyDescent="0.2">
      <c r="A1022" s="7"/>
      <c r="B1022" s="13">
        <v>1600422</v>
      </c>
      <c r="C1022" s="14" t="s">
        <v>276</v>
      </c>
      <c r="D1022" s="14" t="s">
        <v>277</v>
      </c>
      <c r="E1022" s="13">
        <v>3821</v>
      </c>
      <c r="F1022" s="12" t="s">
        <v>264</v>
      </c>
      <c r="G1022" s="12" t="s">
        <v>101</v>
      </c>
      <c r="H1022" s="15">
        <v>177000</v>
      </c>
      <c r="I1022" s="12"/>
      <c r="J1022" s="12"/>
      <c r="K1022" s="12"/>
      <c r="L1022" s="12"/>
      <c r="M1022" s="15">
        <f t="shared" si="54"/>
        <v>177000</v>
      </c>
      <c r="N1022" s="12"/>
    </row>
    <row r="1023" spans="1:14" ht="45" x14ac:dyDescent="0.2">
      <c r="A1023" s="7">
        <v>55</v>
      </c>
      <c r="B1023" s="13">
        <v>2510122</v>
      </c>
      <c r="C1023" s="14" t="s">
        <v>276</v>
      </c>
      <c r="D1023" s="14" t="s">
        <v>277</v>
      </c>
      <c r="E1023" s="13">
        <v>4411</v>
      </c>
      <c r="F1023" s="12" t="s">
        <v>264</v>
      </c>
      <c r="G1023" s="12" t="s">
        <v>53</v>
      </c>
      <c r="H1023" s="15">
        <v>5500000</v>
      </c>
      <c r="I1023" s="12"/>
      <c r="J1023" s="12"/>
      <c r="K1023" s="12"/>
      <c r="L1023" s="30">
        <v>1261719.1399999999</v>
      </c>
      <c r="M1023" s="15">
        <f t="shared" si="54"/>
        <v>4238280.8600000003</v>
      </c>
      <c r="N1023" s="35" t="s">
        <v>1854</v>
      </c>
    </row>
    <row r="1024" spans="1:14" ht="15" x14ac:dyDescent="0.25">
      <c r="A1024" s="7" t="s">
        <v>274</v>
      </c>
      <c r="B1024" s="23" t="s">
        <v>286</v>
      </c>
      <c r="C1024" s="23"/>
      <c r="D1024" s="23"/>
      <c r="E1024" s="23"/>
      <c r="F1024" s="24"/>
      <c r="G1024" s="25" t="s">
        <v>18</v>
      </c>
      <c r="H1024" s="27">
        <v>33367585.350000001</v>
      </c>
      <c r="I1024" s="27">
        <f t="shared" ref="I1024:L1024" si="55">SUM(I938:I1023)</f>
        <v>0</v>
      </c>
      <c r="J1024" s="27">
        <f t="shared" si="55"/>
        <v>0</v>
      </c>
      <c r="K1024" s="27">
        <f t="shared" si="55"/>
        <v>210712</v>
      </c>
      <c r="L1024" s="27">
        <f t="shared" si="55"/>
        <v>1552831.14</v>
      </c>
      <c r="M1024" s="27">
        <f>SUM(M938:M1023)</f>
        <v>32025466.210000001</v>
      </c>
      <c r="N1024" s="12"/>
    </row>
    <row r="1025" spans="1:14" ht="15" x14ac:dyDescent="0.25">
      <c r="A1025" s="7"/>
      <c r="B1025" s="23" t="s">
        <v>287</v>
      </c>
      <c r="C1025" s="21"/>
      <c r="D1025" s="21"/>
      <c r="E1025" s="32"/>
      <c r="F1025" s="21"/>
      <c r="G1025" s="33"/>
      <c r="H1025" s="21"/>
      <c r="I1025" s="21"/>
      <c r="J1025" s="21"/>
      <c r="K1025" s="21"/>
      <c r="L1025" s="21"/>
      <c r="M1025" s="21"/>
      <c r="N1025" s="12"/>
    </row>
    <row r="1026" spans="1:14" x14ac:dyDescent="0.2">
      <c r="A1026" s="7"/>
      <c r="B1026" s="13">
        <v>1100122</v>
      </c>
      <c r="C1026" s="14" t="s">
        <v>288</v>
      </c>
      <c r="D1026" s="14" t="s">
        <v>289</v>
      </c>
      <c r="E1026" s="13">
        <v>2111</v>
      </c>
      <c r="F1026" s="12" t="s">
        <v>142</v>
      </c>
      <c r="G1026" s="12" t="s">
        <v>37</v>
      </c>
      <c r="H1026" s="15">
        <v>7245</v>
      </c>
      <c r="I1026" s="12"/>
      <c r="J1026" s="12"/>
      <c r="K1026" s="12"/>
      <c r="L1026" s="12"/>
      <c r="M1026" s="15">
        <f t="shared" ref="M1026:M1056" si="56">H1026+I1026-J1026+K1026-L1026</f>
        <v>7245</v>
      </c>
      <c r="N1026" s="12"/>
    </row>
    <row r="1027" spans="1:14" x14ac:dyDescent="0.2">
      <c r="A1027" s="7"/>
      <c r="B1027" s="13">
        <v>1100122</v>
      </c>
      <c r="C1027" s="14" t="s">
        <v>288</v>
      </c>
      <c r="D1027" s="14" t="s">
        <v>289</v>
      </c>
      <c r="E1027" s="13">
        <v>2121</v>
      </c>
      <c r="F1027" s="12" t="s">
        <v>142</v>
      </c>
      <c r="G1027" s="12" t="s">
        <v>119</v>
      </c>
      <c r="H1027" s="15">
        <v>5382</v>
      </c>
      <c r="I1027" s="12"/>
      <c r="J1027" s="12"/>
      <c r="K1027" s="12"/>
      <c r="L1027" s="12"/>
      <c r="M1027" s="15">
        <f t="shared" si="56"/>
        <v>5382</v>
      </c>
      <c r="N1027" s="12"/>
    </row>
    <row r="1028" spans="1:14" x14ac:dyDescent="0.2">
      <c r="A1028" s="7"/>
      <c r="B1028" s="13">
        <v>1100122</v>
      </c>
      <c r="C1028" s="14" t="s">
        <v>288</v>
      </c>
      <c r="D1028" s="14" t="s">
        <v>289</v>
      </c>
      <c r="E1028" s="13">
        <v>2161</v>
      </c>
      <c r="F1028" s="12" t="s">
        <v>142</v>
      </c>
      <c r="G1028" s="12" t="s">
        <v>40</v>
      </c>
      <c r="H1028" s="15">
        <v>7498</v>
      </c>
      <c r="I1028" s="12"/>
      <c r="J1028" s="12"/>
      <c r="K1028" s="12"/>
      <c r="L1028" s="12"/>
      <c r="M1028" s="15">
        <f t="shared" si="56"/>
        <v>7498</v>
      </c>
      <c r="N1028" s="12"/>
    </row>
    <row r="1029" spans="1:14" x14ac:dyDescent="0.2">
      <c r="A1029" s="7"/>
      <c r="B1029" s="13">
        <v>1100122</v>
      </c>
      <c r="C1029" s="14" t="s">
        <v>288</v>
      </c>
      <c r="D1029" s="14" t="s">
        <v>289</v>
      </c>
      <c r="E1029" s="13">
        <v>2212</v>
      </c>
      <c r="F1029" s="12" t="s">
        <v>142</v>
      </c>
      <c r="G1029" s="12" t="s">
        <v>41</v>
      </c>
      <c r="H1029" s="15">
        <v>3750</v>
      </c>
      <c r="I1029" s="12"/>
      <c r="J1029" s="12"/>
      <c r="K1029" s="12"/>
      <c r="L1029" s="12"/>
      <c r="M1029" s="15">
        <f t="shared" si="56"/>
        <v>3750</v>
      </c>
      <c r="N1029" s="12"/>
    </row>
    <row r="1030" spans="1:14" x14ac:dyDescent="0.2">
      <c r="A1030" s="7"/>
      <c r="B1030" s="13">
        <v>1100122</v>
      </c>
      <c r="C1030" s="14" t="s">
        <v>288</v>
      </c>
      <c r="D1030" s="14" t="s">
        <v>289</v>
      </c>
      <c r="E1030" s="13">
        <v>2411</v>
      </c>
      <c r="F1030" s="12" t="s">
        <v>142</v>
      </c>
      <c r="G1030" s="12" t="s">
        <v>75</v>
      </c>
      <c r="H1030" s="15">
        <v>3750</v>
      </c>
      <c r="I1030" s="12"/>
      <c r="J1030" s="12"/>
      <c r="K1030" s="12"/>
      <c r="L1030" s="12"/>
      <c r="M1030" s="15">
        <f t="shared" si="56"/>
        <v>3750</v>
      </c>
      <c r="N1030" s="12"/>
    </row>
    <row r="1031" spans="1:14" x14ac:dyDescent="0.2">
      <c r="A1031" s="7"/>
      <c r="B1031" s="13">
        <v>1100122</v>
      </c>
      <c r="C1031" s="14" t="s">
        <v>288</v>
      </c>
      <c r="D1031" s="14" t="s">
        <v>289</v>
      </c>
      <c r="E1031" s="13">
        <v>2421</v>
      </c>
      <c r="F1031" s="12" t="s">
        <v>142</v>
      </c>
      <c r="G1031" s="12" t="s">
        <v>130</v>
      </c>
      <c r="H1031" s="15">
        <v>3750</v>
      </c>
      <c r="I1031" s="12"/>
      <c r="J1031" s="12"/>
      <c r="K1031" s="12"/>
      <c r="L1031" s="12"/>
      <c r="M1031" s="15">
        <f t="shared" si="56"/>
        <v>3750</v>
      </c>
      <c r="N1031" s="12"/>
    </row>
    <row r="1032" spans="1:14" x14ac:dyDescent="0.2">
      <c r="A1032" s="7"/>
      <c r="B1032" s="13">
        <v>1100122</v>
      </c>
      <c r="C1032" s="14" t="s">
        <v>288</v>
      </c>
      <c r="D1032" s="14" t="s">
        <v>289</v>
      </c>
      <c r="E1032" s="13">
        <v>2431</v>
      </c>
      <c r="F1032" s="12" t="s">
        <v>142</v>
      </c>
      <c r="G1032" s="12" t="s">
        <v>76</v>
      </c>
      <c r="H1032" s="15">
        <v>15525</v>
      </c>
      <c r="I1032" s="12"/>
      <c r="J1032" s="12"/>
      <c r="K1032" s="12"/>
      <c r="L1032" s="12"/>
      <c r="M1032" s="15">
        <f t="shared" si="56"/>
        <v>15525</v>
      </c>
      <c r="N1032" s="12"/>
    </row>
    <row r="1033" spans="1:14" x14ac:dyDescent="0.2">
      <c r="A1033" s="7"/>
      <c r="B1033" s="13">
        <v>1100122</v>
      </c>
      <c r="C1033" s="14" t="s">
        <v>288</v>
      </c>
      <c r="D1033" s="14" t="s">
        <v>289</v>
      </c>
      <c r="E1033" s="13">
        <v>2461</v>
      </c>
      <c r="F1033" s="12" t="s">
        <v>142</v>
      </c>
      <c r="G1033" s="12" t="s">
        <v>43</v>
      </c>
      <c r="H1033" s="15">
        <v>20700</v>
      </c>
      <c r="I1033" s="12"/>
      <c r="J1033" s="12"/>
      <c r="K1033" s="12"/>
      <c r="L1033" s="12"/>
      <c r="M1033" s="15">
        <f t="shared" si="56"/>
        <v>20700</v>
      </c>
      <c r="N1033" s="12"/>
    </row>
    <row r="1034" spans="1:14" x14ac:dyDescent="0.2">
      <c r="A1034" s="7"/>
      <c r="B1034" s="13">
        <v>1100122</v>
      </c>
      <c r="C1034" s="14" t="s">
        <v>288</v>
      </c>
      <c r="D1034" s="14" t="s">
        <v>289</v>
      </c>
      <c r="E1034" s="13">
        <v>2471</v>
      </c>
      <c r="F1034" s="12" t="s">
        <v>142</v>
      </c>
      <c r="G1034" s="12" t="s">
        <v>78</v>
      </c>
      <c r="H1034" s="15">
        <v>8355</v>
      </c>
      <c r="I1034" s="12"/>
      <c r="J1034" s="12"/>
      <c r="K1034" s="12"/>
      <c r="L1034" s="12"/>
      <c r="M1034" s="15">
        <f t="shared" si="56"/>
        <v>8355</v>
      </c>
      <c r="N1034" s="12"/>
    </row>
    <row r="1035" spans="1:14" x14ac:dyDescent="0.2">
      <c r="A1035" s="7"/>
      <c r="B1035" s="13">
        <v>1100122</v>
      </c>
      <c r="C1035" s="14" t="s">
        <v>288</v>
      </c>
      <c r="D1035" s="14" t="s">
        <v>289</v>
      </c>
      <c r="E1035" s="13">
        <v>2491</v>
      </c>
      <c r="F1035" s="12" t="s">
        <v>142</v>
      </c>
      <c r="G1035" s="12" t="s">
        <v>80</v>
      </c>
      <c r="H1035" s="15">
        <v>33208</v>
      </c>
      <c r="I1035" s="12"/>
      <c r="J1035" s="12"/>
      <c r="K1035" s="12"/>
      <c r="L1035" s="12"/>
      <c r="M1035" s="15">
        <f t="shared" si="56"/>
        <v>33208</v>
      </c>
      <c r="N1035" s="12"/>
    </row>
    <row r="1036" spans="1:14" x14ac:dyDescent="0.2">
      <c r="A1036" s="7"/>
      <c r="B1036" s="13">
        <v>1100122</v>
      </c>
      <c r="C1036" s="14" t="s">
        <v>288</v>
      </c>
      <c r="D1036" s="14" t="s">
        <v>289</v>
      </c>
      <c r="E1036" s="13">
        <v>2531</v>
      </c>
      <c r="F1036" s="12" t="s">
        <v>142</v>
      </c>
      <c r="G1036" s="12" t="s">
        <v>121</v>
      </c>
      <c r="H1036" s="15">
        <v>1071</v>
      </c>
      <c r="I1036" s="12"/>
      <c r="J1036" s="12"/>
      <c r="K1036" s="12"/>
      <c r="L1036" s="12"/>
      <c r="M1036" s="15">
        <f t="shared" si="56"/>
        <v>1071</v>
      </c>
      <c r="N1036" s="12"/>
    </row>
    <row r="1037" spans="1:14" x14ac:dyDescent="0.2">
      <c r="A1037" s="7"/>
      <c r="B1037" s="13">
        <v>1100122</v>
      </c>
      <c r="C1037" s="14" t="s">
        <v>288</v>
      </c>
      <c r="D1037" s="14" t="s">
        <v>289</v>
      </c>
      <c r="E1037" s="13">
        <v>2561</v>
      </c>
      <c r="F1037" s="12" t="s">
        <v>142</v>
      </c>
      <c r="G1037" s="12" t="s">
        <v>81</v>
      </c>
      <c r="H1037" s="15">
        <v>1071</v>
      </c>
      <c r="I1037" s="12"/>
      <c r="J1037" s="12"/>
      <c r="K1037" s="12"/>
      <c r="L1037" s="12"/>
      <c r="M1037" s="15">
        <f t="shared" si="56"/>
        <v>1071</v>
      </c>
      <c r="N1037" s="12"/>
    </row>
    <row r="1038" spans="1:14" x14ac:dyDescent="0.2">
      <c r="A1038" s="7"/>
      <c r="B1038" s="13">
        <v>1100122</v>
      </c>
      <c r="C1038" s="14" t="s">
        <v>288</v>
      </c>
      <c r="D1038" s="14" t="s">
        <v>289</v>
      </c>
      <c r="E1038" s="13">
        <v>2921</v>
      </c>
      <c r="F1038" s="12" t="s">
        <v>142</v>
      </c>
      <c r="G1038" s="12" t="s">
        <v>122</v>
      </c>
      <c r="H1038" s="15">
        <v>57500</v>
      </c>
      <c r="I1038" s="12"/>
      <c r="J1038" s="12"/>
      <c r="K1038" s="29"/>
      <c r="L1038" s="12"/>
      <c r="M1038" s="15">
        <f t="shared" si="56"/>
        <v>57500</v>
      </c>
      <c r="N1038" s="52"/>
    </row>
    <row r="1039" spans="1:14" x14ac:dyDescent="0.2">
      <c r="A1039" s="7"/>
      <c r="B1039" s="13">
        <v>1100122</v>
      </c>
      <c r="C1039" s="14" t="s">
        <v>288</v>
      </c>
      <c r="D1039" s="14" t="s">
        <v>289</v>
      </c>
      <c r="E1039" s="13">
        <v>3121</v>
      </c>
      <c r="F1039" s="12" t="s">
        <v>142</v>
      </c>
      <c r="G1039" s="12" t="s">
        <v>278</v>
      </c>
      <c r="H1039" s="15">
        <v>2678</v>
      </c>
      <c r="I1039" s="12"/>
      <c r="J1039" s="12"/>
      <c r="K1039" s="12"/>
      <c r="L1039" s="12"/>
      <c r="M1039" s="15">
        <f t="shared" si="56"/>
        <v>2678</v>
      </c>
      <c r="N1039" s="12"/>
    </row>
    <row r="1040" spans="1:14" x14ac:dyDescent="0.2">
      <c r="A1040" s="7"/>
      <c r="B1040" s="13">
        <v>1100122</v>
      </c>
      <c r="C1040" s="14" t="s">
        <v>288</v>
      </c>
      <c r="D1040" s="14" t="s">
        <v>289</v>
      </c>
      <c r="E1040" s="13">
        <v>3511</v>
      </c>
      <c r="F1040" s="12" t="s">
        <v>142</v>
      </c>
      <c r="G1040" s="12" t="s">
        <v>91</v>
      </c>
      <c r="H1040" s="15">
        <v>6000</v>
      </c>
      <c r="I1040" s="12"/>
      <c r="J1040" s="12"/>
      <c r="K1040" s="12"/>
      <c r="L1040" s="12"/>
      <c r="M1040" s="15">
        <f t="shared" si="56"/>
        <v>6000</v>
      </c>
      <c r="N1040" s="12"/>
    </row>
    <row r="1041" spans="1:14" x14ac:dyDescent="0.2">
      <c r="A1041" s="7"/>
      <c r="B1041" s="13">
        <v>1100122</v>
      </c>
      <c r="C1041" s="14" t="s">
        <v>288</v>
      </c>
      <c r="D1041" s="14" t="s">
        <v>289</v>
      </c>
      <c r="E1041" s="13">
        <v>3571</v>
      </c>
      <c r="F1041" s="12" t="s">
        <v>142</v>
      </c>
      <c r="G1041" s="12" t="s">
        <v>92</v>
      </c>
      <c r="H1041" s="15">
        <v>4820</v>
      </c>
      <c r="I1041" s="12"/>
      <c r="J1041" s="12"/>
      <c r="K1041" s="12"/>
      <c r="L1041" s="12"/>
      <c r="M1041" s="15">
        <f t="shared" si="56"/>
        <v>4820</v>
      </c>
      <c r="N1041" s="12"/>
    </row>
    <row r="1042" spans="1:14" x14ac:dyDescent="0.2">
      <c r="A1042" s="7"/>
      <c r="B1042" s="13">
        <v>1100122</v>
      </c>
      <c r="C1042" s="14" t="s">
        <v>288</v>
      </c>
      <c r="D1042" s="14" t="s">
        <v>289</v>
      </c>
      <c r="E1042" s="13">
        <v>3591</v>
      </c>
      <c r="F1042" s="12" t="s">
        <v>142</v>
      </c>
      <c r="G1042" s="12" t="s">
        <v>93</v>
      </c>
      <c r="H1042" s="15">
        <v>18210</v>
      </c>
      <c r="I1042" s="12"/>
      <c r="J1042" s="12"/>
      <c r="K1042" s="12"/>
      <c r="L1042" s="12"/>
      <c r="M1042" s="15">
        <f t="shared" si="56"/>
        <v>18210</v>
      </c>
      <c r="N1042" s="12"/>
    </row>
    <row r="1043" spans="1:14" x14ac:dyDescent="0.2">
      <c r="A1043" s="7"/>
      <c r="B1043" s="13">
        <v>1500522</v>
      </c>
      <c r="C1043" s="14" t="s">
        <v>288</v>
      </c>
      <c r="D1043" s="14" t="s">
        <v>289</v>
      </c>
      <c r="E1043" s="13">
        <v>1131</v>
      </c>
      <c r="F1043" s="12" t="s">
        <v>142</v>
      </c>
      <c r="G1043" s="14" t="s">
        <v>55</v>
      </c>
      <c r="H1043" s="15">
        <v>338411.89</v>
      </c>
      <c r="I1043" s="12"/>
      <c r="J1043" s="12"/>
      <c r="K1043" s="29"/>
      <c r="L1043" s="30"/>
      <c r="M1043" s="15">
        <f t="shared" si="56"/>
        <v>338411.89</v>
      </c>
      <c r="N1043" s="12"/>
    </row>
    <row r="1044" spans="1:14" x14ac:dyDescent="0.2">
      <c r="A1044" s="7"/>
      <c r="B1044" s="13">
        <v>1500522</v>
      </c>
      <c r="C1044" s="14" t="s">
        <v>288</v>
      </c>
      <c r="D1044" s="14" t="s">
        <v>289</v>
      </c>
      <c r="E1044" s="13">
        <v>1321</v>
      </c>
      <c r="F1044" s="12" t="s">
        <v>142</v>
      </c>
      <c r="G1044" s="12" t="s">
        <v>56</v>
      </c>
      <c r="H1044" s="15">
        <v>9570.81</v>
      </c>
      <c r="I1044" s="12"/>
      <c r="J1044" s="12"/>
      <c r="K1044" s="29"/>
      <c r="L1044" s="30"/>
      <c r="M1044" s="15">
        <f t="shared" si="56"/>
        <v>9570.81</v>
      </c>
      <c r="N1044" s="12"/>
    </row>
    <row r="1045" spans="1:14" ht="15" x14ac:dyDescent="0.2">
      <c r="A1045" s="7"/>
      <c r="B1045" s="13">
        <v>1500522</v>
      </c>
      <c r="C1045" s="14" t="s">
        <v>288</v>
      </c>
      <c r="D1045" s="14" t="s">
        <v>289</v>
      </c>
      <c r="E1045" s="13">
        <v>1322</v>
      </c>
      <c r="F1045" s="12" t="s">
        <v>142</v>
      </c>
      <c r="G1045" s="12" t="s">
        <v>166</v>
      </c>
      <c r="H1045" s="15">
        <v>5750</v>
      </c>
      <c r="I1045" s="12"/>
      <c r="J1045" s="12"/>
      <c r="K1045" s="29"/>
      <c r="L1045" s="30"/>
      <c r="M1045" s="15">
        <f t="shared" si="56"/>
        <v>5750</v>
      </c>
      <c r="N1045" s="31"/>
    </row>
    <row r="1046" spans="1:14" x14ac:dyDescent="0.2">
      <c r="A1046" s="7"/>
      <c r="B1046" s="13">
        <v>1500522</v>
      </c>
      <c r="C1046" s="14" t="s">
        <v>288</v>
      </c>
      <c r="D1046" s="14" t="s">
        <v>289</v>
      </c>
      <c r="E1046" s="13">
        <v>1323</v>
      </c>
      <c r="F1046" s="12" t="s">
        <v>142</v>
      </c>
      <c r="G1046" s="12" t="s">
        <v>57</v>
      </c>
      <c r="H1046" s="15">
        <v>38283.54</v>
      </c>
      <c r="I1046" s="12"/>
      <c r="J1046" s="12"/>
      <c r="K1046" s="29"/>
      <c r="L1046" s="30"/>
      <c r="M1046" s="15">
        <f t="shared" si="56"/>
        <v>38283.54</v>
      </c>
      <c r="N1046" s="12"/>
    </row>
    <row r="1047" spans="1:14" x14ac:dyDescent="0.2">
      <c r="A1047" s="7"/>
      <c r="B1047" s="13">
        <v>1500522</v>
      </c>
      <c r="C1047" s="14" t="s">
        <v>288</v>
      </c>
      <c r="D1047" s="14" t="s">
        <v>289</v>
      </c>
      <c r="E1047" s="13">
        <v>1331</v>
      </c>
      <c r="F1047" s="12" t="s">
        <v>142</v>
      </c>
      <c r="G1047" s="12" t="s">
        <v>167</v>
      </c>
      <c r="H1047" s="15">
        <v>1500</v>
      </c>
      <c r="I1047" s="12"/>
      <c r="J1047" s="12"/>
      <c r="K1047" s="12"/>
      <c r="L1047" s="12"/>
      <c r="M1047" s="15">
        <f t="shared" si="56"/>
        <v>1500</v>
      </c>
      <c r="N1047" s="12"/>
    </row>
    <row r="1048" spans="1:14" x14ac:dyDescent="0.2">
      <c r="A1048" s="7"/>
      <c r="B1048" s="13">
        <v>1500522</v>
      </c>
      <c r="C1048" s="14" t="s">
        <v>288</v>
      </c>
      <c r="D1048" s="14" t="s">
        <v>289</v>
      </c>
      <c r="E1048" s="13">
        <v>1413</v>
      </c>
      <c r="F1048" s="12" t="s">
        <v>142</v>
      </c>
      <c r="G1048" s="12" t="s">
        <v>58</v>
      </c>
      <c r="H1048" s="15">
        <v>82258.89</v>
      </c>
      <c r="I1048" s="12"/>
      <c r="J1048" s="12"/>
      <c r="K1048" s="12"/>
      <c r="L1048" s="12"/>
      <c r="M1048" s="15">
        <f t="shared" si="56"/>
        <v>82258.89</v>
      </c>
      <c r="N1048" s="12"/>
    </row>
    <row r="1049" spans="1:14" x14ac:dyDescent="0.2">
      <c r="A1049" s="7"/>
      <c r="B1049" s="13">
        <v>1500522</v>
      </c>
      <c r="C1049" s="14" t="s">
        <v>288</v>
      </c>
      <c r="D1049" s="14" t="s">
        <v>289</v>
      </c>
      <c r="E1049" s="13">
        <v>1421</v>
      </c>
      <c r="F1049" s="12" t="s">
        <v>142</v>
      </c>
      <c r="G1049" s="12" t="s">
        <v>59</v>
      </c>
      <c r="H1049" s="15">
        <v>22732.2</v>
      </c>
      <c r="I1049" s="12"/>
      <c r="J1049" s="12"/>
      <c r="K1049" s="12"/>
      <c r="L1049" s="12"/>
      <c r="M1049" s="15">
        <f t="shared" si="56"/>
        <v>22732.2</v>
      </c>
      <c r="N1049" s="12"/>
    </row>
    <row r="1050" spans="1:14" x14ac:dyDescent="0.2">
      <c r="A1050" s="7"/>
      <c r="B1050" s="13">
        <v>1500522</v>
      </c>
      <c r="C1050" s="14" t="s">
        <v>288</v>
      </c>
      <c r="D1050" s="14" t="s">
        <v>289</v>
      </c>
      <c r="E1050" s="13">
        <v>1431</v>
      </c>
      <c r="F1050" s="12" t="s">
        <v>142</v>
      </c>
      <c r="G1050" s="12" t="s">
        <v>60</v>
      </c>
      <c r="H1050" s="15">
        <v>22586.78</v>
      </c>
      <c r="I1050" s="12"/>
      <c r="J1050" s="12"/>
      <c r="K1050" s="12"/>
      <c r="L1050" s="12"/>
      <c r="M1050" s="15">
        <f t="shared" si="56"/>
        <v>22586.78</v>
      </c>
      <c r="N1050" s="12"/>
    </row>
    <row r="1051" spans="1:14" ht="45" x14ac:dyDescent="0.2">
      <c r="A1051" s="7" t="s">
        <v>1882</v>
      </c>
      <c r="B1051" s="13">
        <v>1500522</v>
      </c>
      <c r="C1051" s="14" t="s">
        <v>288</v>
      </c>
      <c r="D1051" s="14" t="s">
        <v>289</v>
      </c>
      <c r="E1051" s="13">
        <v>1542</v>
      </c>
      <c r="F1051" s="12" t="s">
        <v>142</v>
      </c>
      <c r="G1051" s="12" t="s">
        <v>63</v>
      </c>
      <c r="H1051" s="15">
        <v>26222.86</v>
      </c>
      <c r="I1051" s="12"/>
      <c r="J1051" s="12"/>
      <c r="K1051" s="29">
        <v>4</v>
      </c>
      <c r="L1051" s="12"/>
      <c r="M1051" s="15">
        <f t="shared" si="56"/>
        <v>26226.86</v>
      </c>
      <c r="N1051" s="35" t="s">
        <v>1886</v>
      </c>
    </row>
    <row r="1052" spans="1:14" x14ac:dyDescent="0.2">
      <c r="A1052" s="7"/>
      <c r="B1052" s="13">
        <v>1500522</v>
      </c>
      <c r="C1052" s="14" t="s">
        <v>288</v>
      </c>
      <c r="D1052" s="14" t="s">
        <v>289</v>
      </c>
      <c r="E1052" s="13">
        <v>1543</v>
      </c>
      <c r="F1052" s="12" t="s">
        <v>142</v>
      </c>
      <c r="G1052" s="12" t="s">
        <v>64</v>
      </c>
      <c r="H1052" s="15">
        <v>17948.57</v>
      </c>
      <c r="I1052" s="12"/>
      <c r="J1052" s="12"/>
      <c r="K1052" s="29"/>
      <c r="L1052" s="12"/>
      <c r="M1052" s="15">
        <f t="shared" si="56"/>
        <v>17948.57</v>
      </c>
      <c r="N1052" s="12"/>
    </row>
    <row r="1053" spans="1:14" x14ac:dyDescent="0.2">
      <c r="A1053" s="7"/>
      <c r="B1053" s="13">
        <v>1500522</v>
      </c>
      <c r="C1053" s="14" t="s">
        <v>288</v>
      </c>
      <c r="D1053" s="14" t="s">
        <v>289</v>
      </c>
      <c r="E1053" s="13">
        <v>1544</v>
      </c>
      <c r="F1053" s="12" t="s">
        <v>142</v>
      </c>
      <c r="G1053" s="12" t="s">
        <v>65</v>
      </c>
      <c r="H1053" s="15">
        <v>4993.2</v>
      </c>
      <c r="I1053" s="12"/>
      <c r="J1053" s="12"/>
      <c r="K1053" s="29"/>
      <c r="L1053" s="30"/>
      <c r="M1053" s="15">
        <f t="shared" si="56"/>
        <v>4993.2</v>
      </c>
      <c r="N1053" s="12"/>
    </row>
    <row r="1054" spans="1:14" x14ac:dyDescent="0.2">
      <c r="A1054" s="7"/>
      <c r="B1054" s="13">
        <v>1500522</v>
      </c>
      <c r="C1054" s="14" t="s">
        <v>288</v>
      </c>
      <c r="D1054" s="14" t="s">
        <v>289</v>
      </c>
      <c r="E1054" s="13">
        <v>1591</v>
      </c>
      <c r="F1054" s="12" t="s">
        <v>142</v>
      </c>
      <c r="G1054" s="12" t="s">
        <v>111</v>
      </c>
      <c r="H1054" s="15">
        <v>6518.67</v>
      </c>
      <c r="I1054" s="12"/>
      <c r="J1054" s="12"/>
      <c r="K1054" s="12"/>
      <c r="L1054" s="12"/>
      <c r="M1054" s="15">
        <f t="shared" si="56"/>
        <v>6518.67</v>
      </c>
      <c r="N1054" s="12"/>
    </row>
    <row r="1055" spans="1:14" x14ac:dyDescent="0.2">
      <c r="A1055" s="7"/>
      <c r="B1055" s="13">
        <v>1500522</v>
      </c>
      <c r="C1055" s="14" t="s">
        <v>288</v>
      </c>
      <c r="D1055" s="14" t="s">
        <v>289</v>
      </c>
      <c r="E1055" s="13">
        <v>2491</v>
      </c>
      <c r="F1055" s="12" t="s">
        <v>142</v>
      </c>
      <c r="G1055" s="12" t="s">
        <v>80</v>
      </c>
      <c r="H1055" s="15">
        <v>150000</v>
      </c>
      <c r="I1055" s="12"/>
      <c r="J1055" s="12"/>
      <c r="K1055" s="12"/>
      <c r="L1055" s="12"/>
      <c r="M1055" s="15">
        <f t="shared" si="56"/>
        <v>150000</v>
      </c>
      <c r="N1055" s="12"/>
    </row>
    <row r="1056" spans="1:14" ht="45" x14ac:dyDescent="0.2">
      <c r="A1056" s="7">
        <v>43</v>
      </c>
      <c r="B1056" s="13">
        <v>1500522</v>
      </c>
      <c r="C1056" s="14" t="s">
        <v>288</v>
      </c>
      <c r="D1056" s="14" t="s">
        <v>289</v>
      </c>
      <c r="E1056" s="13">
        <v>3981</v>
      </c>
      <c r="F1056" s="12" t="s">
        <v>142</v>
      </c>
      <c r="G1056" s="12" t="s">
        <v>66</v>
      </c>
      <c r="H1056" s="15">
        <v>9245.4500000000007</v>
      </c>
      <c r="I1056" s="12"/>
      <c r="J1056" s="12"/>
      <c r="K1056" s="29">
        <v>2000</v>
      </c>
      <c r="L1056" s="30"/>
      <c r="M1056" s="15">
        <f t="shared" si="56"/>
        <v>11245.45</v>
      </c>
      <c r="N1056" s="35" t="s">
        <v>1865</v>
      </c>
    </row>
    <row r="1057" spans="1:14" ht="15" x14ac:dyDescent="0.25">
      <c r="A1057" s="7"/>
      <c r="B1057" s="23" t="s">
        <v>290</v>
      </c>
      <c r="C1057" s="23"/>
      <c r="D1057" s="23"/>
      <c r="E1057" s="23"/>
      <c r="F1057" s="24"/>
      <c r="G1057" s="25" t="s">
        <v>18</v>
      </c>
      <c r="H1057" s="27">
        <v>936535.86</v>
      </c>
      <c r="I1057" s="27">
        <f t="shared" ref="I1057:L1057" si="57">SUM(I1026:I1056)</f>
        <v>0</v>
      </c>
      <c r="J1057" s="27">
        <f t="shared" si="57"/>
        <v>0</v>
      </c>
      <c r="K1057" s="27">
        <f t="shared" si="57"/>
        <v>2004</v>
      </c>
      <c r="L1057" s="27">
        <f t="shared" si="57"/>
        <v>0</v>
      </c>
      <c r="M1057" s="27">
        <f>SUM(M1026:M1056)</f>
        <v>938539.86</v>
      </c>
      <c r="N1057" s="12"/>
    </row>
    <row r="1058" spans="1:14" ht="15" x14ac:dyDescent="0.25">
      <c r="A1058" s="7"/>
      <c r="B1058" s="23" t="s">
        <v>291</v>
      </c>
      <c r="C1058" s="21"/>
      <c r="D1058" s="21"/>
      <c r="E1058" s="32"/>
      <c r="F1058" s="21"/>
      <c r="G1058" s="33"/>
      <c r="H1058" s="21"/>
      <c r="I1058" s="21"/>
      <c r="J1058" s="21"/>
      <c r="K1058" s="21"/>
      <c r="L1058" s="21"/>
      <c r="M1058" s="21"/>
      <c r="N1058" s="12"/>
    </row>
    <row r="1059" spans="1:14" ht="15" x14ac:dyDescent="0.25">
      <c r="A1059" s="7"/>
      <c r="B1059" s="13">
        <v>1100122</v>
      </c>
      <c r="C1059" s="14" t="s">
        <v>292</v>
      </c>
      <c r="D1059" s="14" t="s">
        <v>293</v>
      </c>
      <c r="E1059" s="13">
        <v>2111</v>
      </c>
      <c r="F1059" s="12" t="s">
        <v>239</v>
      </c>
      <c r="G1059" s="12" t="s">
        <v>37</v>
      </c>
      <c r="H1059" s="15">
        <v>36000</v>
      </c>
      <c r="I1059" s="12"/>
      <c r="J1059" s="12"/>
      <c r="K1059" s="29"/>
      <c r="L1059" s="12"/>
      <c r="M1059" s="15">
        <f t="shared" ref="M1059:M1083" si="58">H1059+I1059-J1059+K1059-L1059</f>
        <v>36000</v>
      </c>
      <c r="N1059" s="95"/>
    </row>
    <row r="1060" spans="1:14" x14ac:dyDescent="0.2">
      <c r="A1060" s="7"/>
      <c r="B1060" s="13">
        <v>1100122</v>
      </c>
      <c r="C1060" s="14" t="s">
        <v>292</v>
      </c>
      <c r="D1060" s="14" t="s">
        <v>293</v>
      </c>
      <c r="E1060" s="13">
        <v>2112</v>
      </c>
      <c r="F1060" s="12" t="s">
        <v>239</v>
      </c>
      <c r="G1060" s="12" t="s">
        <v>38</v>
      </c>
      <c r="H1060" s="15">
        <v>15000</v>
      </c>
      <c r="I1060" s="12"/>
      <c r="J1060" s="12"/>
      <c r="K1060" s="12"/>
      <c r="L1060" s="12"/>
      <c r="M1060" s="15">
        <f t="shared" si="58"/>
        <v>15000</v>
      </c>
      <c r="N1060" s="12"/>
    </row>
    <row r="1061" spans="1:14" x14ac:dyDescent="0.2">
      <c r="A1061" s="7"/>
      <c r="B1061" s="13">
        <v>1100122</v>
      </c>
      <c r="C1061" s="14" t="s">
        <v>292</v>
      </c>
      <c r="D1061" s="14" t="s">
        <v>293</v>
      </c>
      <c r="E1061" s="13">
        <v>2121</v>
      </c>
      <c r="F1061" s="12" t="s">
        <v>239</v>
      </c>
      <c r="G1061" s="12" t="s">
        <v>119</v>
      </c>
      <c r="H1061" s="15">
        <v>13455</v>
      </c>
      <c r="I1061" s="12"/>
      <c r="J1061" s="12"/>
      <c r="K1061" s="12"/>
      <c r="L1061" s="12"/>
      <c r="M1061" s="15">
        <f t="shared" si="58"/>
        <v>13455</v>
      </c>
      <c r="N1061" s="12"/>
    </row>
    <row r="1062" spans="1:14" ht="15" x14ac:dyDescent="0.2">
      <c r="A1062" s="7"/>
      <c r="B1062" s="13">
        <v>1100122</v>
      </c>
      <c r="C1062" s="14" t="s">
        <v>292</v>
      </c>
      <c r="D1062" s="14" t="s">
        <v>293</v>
      </c>
      <c r="E1062" s="13">
        <v>2141</v>
      </c>
      <c r="F1062" s="12" t="s">
        <v>239</v>
      </c>
      <c r="G1062" s="12" t="s">
        <v>39</v>
      </c>
      <c r="H1062" s="15">
        <v>0</v>
      </c>
      <c r="I1062" s="12"/>
      <c r="J1062" s="12"/>
      <c r="K1062" s="12"/>
      <c r="L1062" s="30"/>
      <c r="M1062" s="15">
        <f t="shared" si="58"/>
        <v>0</v>
      </c>
      <c r="N1062" s="65"/>
    </row>
    <row r="1063" spans="1:14" x14ac:dyDescent="0.2">
      <c r="A1063" s="7"/>
      <c r="B1063" s="13">
        <v>1100122</v>
      </c>
      <c r="C1063" s="14" t="s">
        <v>292</v>
      </c>
      <c r="D1063" s="14" t="s">
        <v>293</v>
      </c>
      <c r="E1063" s="13">
        <v>2161</v>
      </c>
      <c r="F1063" s="12" t="s">
        <v>239</v>
      </c>
      <c r="G1063" s="12" t="s">
        <v>40</v>
      </c>
      <c r="H1063" s="15">
        <v>6727</v>
      </c>
      <c r="I1063" s="12"/>
      <c r="J1063" s="12"/>
      <c r="K1063" s="12"/>
      <c r="L1063" s="12"/>
      <c r="M1063" s="15">
        <f t="shared" si="58"/>
        <v>6727</v>
      </c>
      <c r="N1063" s="12"/>
    </row>
    <row r="1064" spans="1:14" x14ac:dyDescent="0.2">
      <c r="A1064" s="7"/>
      <c r="B1064" s="13">
        <v>1100122</v>
      </c>
      <c r="C1064" s="14" t="s">
        <v>292</v>
      </c>
      <c r="D1064" s="14" t="s">
        <v>293</v>
      </c>
      <c r="E1064" s="13">
        <v>2181</v>
      </c>
      <c r="F1064" s="12" t="s">
        <v>239</v>
      </c>
      <c r="G1064" s="12" t="s">
        <v>228</v>
      </c>
      <c r="H1064" s="15">
        <v>0</v>
      </c>
      <c r="I1064" s="12"/>
      <c r="J1064" s="12"/>
      <c r="K1064" s="12"/>
      <c r="L1064" s="12"/>
      <c r="M1064" s="15">
        <f t="shared" si="58"/>
        <v>0</v>
      </c>
      <c r="N1064" s="12"/>
    </row>
    <row r="1065" spans="1:14" ht="15" x14ac:dyDescent="0.2">
      <c r="A1065" s="7"/>
      <c r="B1065" s="13">
        <v>1100122</v>
      </c>
      <c r="C1065" s="44" t="s">
        <v>292</v>
      </c>
      <c r="D1065" s="44" t="s">
        <v>293</v>
      </c>
      <c r="E1065" s="13">
        <v>2491</v>
      </c>
      <c r="F1065" s="34" t="s">
        <v>239</v>
      </c>
      <c r="G1065" s="12" t="s">
        <v>80</v>
      </c>
      <c r="H1065" s="15">
        <v>6938</v>
      </c>
      <c r="I1065" s="12"/>
      <c r="J1065" s="12"/>
      <c r="K1065" s="29"/>
      <c r="L1065" s="12"/>
      <c r="M1065" s="15">
        <f t="shared" si="58"/>
        <v>6938</v>
      </c>
      <c r="N1065" s="65"/>
    </row>
    <row r="1066" spans="1:14" x14ac:dyDescent="0.2">
      <c r="A1066" s="7"/>
      <c r="B1066" s="13">
        <v>1100122</v>
      </c>
      <c r="C1066" s="14" t="s">
        <v>292</v>
      </c>
      <c r="D1066" s="14" t="s">
        <v>293</v>
      </c>
      <c r="E1066" s="13">
        <v>2911</v>
      </c>
      <c r="F1066" s="12" t="s">
        <v>239</v>
      </c>
      <c r="G1066" s="12" t="s">
        <v>44</v>
      </c>
      <c r="H1066" s="15">
        <v>0</v>
      </c>
      <c r="I1066" s="12"/>
      <c r="J1066" s="12"/>
      <c r="K1066" s="12"/>
      <c r="L1066" s="12"/>
      <c r="M1066" s="15">
        <f t="shared" si="58"/>
        <v>0</v>
      </c>
      <c r="N1066" s="12"/>
    </row>
    <row r="1067" spans="1:14" x14ac:dyDescent="0.2">
      <c r="A1067" s="7"/>
      <c r="B1067" s="13">
        <v>1100122</v>
      </c>
      <c r="C1067" s="14" t="s">
        <v>292</v>
      </c>
      <c r="D1067" s="14" t="s">
        <v>293</v>
      </c>
      <c r="E1067" s="13">
        <v>2931</v>
      </c>
      <c r="F1067" s="12" t="s">
        <v>239</v>
      </c>
      <c r="G1067" s="12" t="s">
        <v>85</v>
      </c>
      <c r="H1067" s="15">
        <v>0</v>
      </c>
      <c r="I1067" s="12"/>
      <c r="J1067" s="12"/>
      <c r="K1067" s="12"/>
      <c r="L1067" s="12"/>
      <c r="M1067" s="15">
        <f t="shared" si="58"/>
        <v>0</v>
      </c>
      <c r="N1067" s="12"/>
    </row>
    <row r="1068" spans="1:14" x14ac:dyDescent="0.2">
      <c r="A1068" s="7"/>
      <c r="B1068" s="13">
        <v>1100122</v>
      </c>
      <c r="C1068" s="14" t="s">
        <v>292</v>
      </c>
      <c r="D1068" s="14" t="s">
        <v>293</v>
      </c>
      <c r="E1068" s="13">
        <v>2941</v>
      </c>
      <c r="F1068" s="12" t="s">
        <v>239</v>
      </c>
      <c r="G1068" s="12" t="s">
        <v>45</v>
      </c>
      <c r="H1068" s="15">
        <v>9000</v>
      </c>
      <c r="I1068" s="12"/>
      <c r="J1068" s="12"/>
      <c r="K1068" s="12"/>
      <c r="L1068" s="12"/>
      <c r="M1068" s="15">
        <f t="shared" si="58"/>
        <v>9000</v>
      </c>
      <c r="N1068" s="12"/>
    </row>
    <row r="1069" spans="1:14" x14ac:dyDescent="0.2">
      <c r="A1069" s="7"/>
      <c r="B1069" s="13">
        <v>1100122</v>
      </c>
      <c r="C1069" s="14" t="s">
        <v>292</v>
      </c>
      <c r="D1069" s="14" t="s">
        <v>293</v>
      </c>
      <c r="E1069" s="13">
        <v>3361</v>
      </c>
      <c r="F1069" s="12" t="s">
        <v>239</v>
      </c>
      <c r="G1069" s="12" t="s">
        <v>47</v>
      </c>
      <c r="H1069" s="15">
        <v>0</v>
      </c>
      <c r="I1069" s="12"/>
      <c r="J1069" s="12"/>
      <c r="K1069" s="12"/>
      <c r="L1069" s="12"/>
      <c r="M1069" s="15">
        <f t="shared" si="58"/>
        <v>0</v>
      </c>
      <c r="N1069" s="12"/>
    </row>
    <row r="1070" spans="1:14" x14ac:dyDescent="0.2">
      <c r="A1070" s="7"/>
      <c r="B1070" s="13">
        <v>1100122</v>
      </c>
      <c r="C1070" s="14" t="s">
        <v>292</v>
      </c>
      <c r="D1070" s="14" t="s">
        <v>293</v>
      </c>
      <c r="E1070" s="13">
        <v>3521</v>
      </c>
      <c r="F1070" s="12" t="s">
        <v>239</v>
      </c>
      <c r="G1070" s="12" t="s">
        <v>136</v>
      </c>
      <c r="H1070" s="15">
        <v>5850</v>
      </c>
      <c r="I1070" s="12"/>
      <c r="J1070" s="12"/>
      <c r="K1070" s="12"/>
      <c r="L1070" s="12"/>
      <c r="M1070" s="15">
        <f t="shared" si="58"/>
        <v>5850</v>
      </c>
      <c r="N1070" s="12"/>
    </row>
    <row r="1071" spans="1:14" x14ac:dyDescent="0.2">
      <c r="A1071" s="7"/>
      <c r="B1071" s="13">
        <v>1100122</v>
      </c>
      <c r="C1071" s="14" t="s">
        <v>292</v>
      </c>
      <c r="D1071" s="14" t="s">
        <v>293</v>
      </c>
      <c r="E1071" s="13">
        <v>3531</v>
      </c>
      <c r="F1071" s="12" t="s">
        <v>239</v>
      </c>
      <c r="G1071" s="12" t="s">
        <v>50</v>
      </c>
      <c r="H1071" s="15">
        <v>20000</v>
      </c>
      <c r="I1071" s="12"/>
      <c r="J1071" s="12"/>
      <c r="K1071" s="12"/>
      <c r="L1071" s="12"/>
      <c r="M1071" s="15">
        <f t="shared" si="58"/>
        <v>20000</v>
      </c>
      <c r="N1071" s="12"/>
    </row>
    <row r="1072" spans="1:14" x14ac:dyDescent="0.2">
      <c r="A1072" s="7"/>
      <c r="B1072" s="13">
        <v>1100122</v>
      </c>
      <c r="C1072" s="14" t="s">
        <v>292</v>
      </c>
      <c r="D1072" s="14" t="s">
        <v>293</v>
      </c>
      <c r="E1072" s="13">
        <v>5151</v>
      </c>
      <c r="F1072" s="12" t="s">
        <v>239</v>
      </c>
      <c r="G1072" s="12" t="s">
        <v>128</v>
      </c>
      <c r="H1072" s="15">
        <v>92675</v>
      </c>
      <c r="I1072" s="12"/>
      <c r="J1072" s="12"/>
      <c r="K1072" s="12"/>
      <c r="L1072" s="12"/>
      <c r="M1072" s="15">
        <f t="shared" si="58"/>
        <v>92675</v>
      </c>
      <c r="N1072" s="12"/>
    </row>
    <row r="1073" spans="1:14" x14ac:dyDescent="0.2">
      <c r="A1073" s="7"/>
      <c r="B1073" s="13">
        <v>1500522</v>
      </c>
      <c r="C1073" s="14" t="s">
        <v>292</v>
      </c>
      <c r="D1073" s="14" t="s">
        <v>293</v>
      </c>
      <c r="E1073" s="13">
        <v>1131</v>
      </c>
      <c r="F1073" s="12" t="s">
        <v>239</v>
      </c>
      <c r="G1073" s="14" t="s">
        <v>55</v>
      </c>
      <c r="H1073" s="15">
        <v>1603078.3</v>
      </c>
      <c r="I1073" s="12"/>
      <c r="J1073" s="12"/>
      <c r="K1073" s="29"/>
      <c r="L1073" s="30"/>
      <c r="M1073" s="15">
        <f t="shared" si="58"/>
        <v>1603078.3</v>
      </c>
      <c r="N1073" s="12"/>
    </row>
    <row r="1074" spans="1:14" x14ac:dyDescent="0.2">
      <c r="A1074" s="7"/>
      <c r="B1074" s="13">
        <v>1500522</v>
      </c>
      <c r="C1074" s="14" t="s">
        <v>292</v>
      </c>
      <c r="D1074" s="14" t="s">
        <v>293</v>
      </c>
      <c r="E1074" s="13">
        <v>1321</v>
      </c>
      <c r="F1074" s="12" t="s">
        <v>239</v>
      </c>
      <c r="G1074" s="12" t="s">
        <v>56</v>
      </c>
      <c r="H1074" s="15">
        <v>44483.95</v>
      </c>
      <c r="I1074" s="12"/>
      <c r="J1074" s="12"/>
      <c r="K1074" s="29"/>
      <c r="L1074" s="30"/>
      <c r="M1074" s="15">
        <f t="shared" si="58"/>
        <v>44483.95</v>
      </c>
      <c r="N1074" s="12"/>
    </row>
    <row r="1075" spans="1:14" x14ac:dyDescent="0.2">
      <c r="A1075" s="7"/>
      <c r="B1075" s="13">
        <v>1500522</v>
      </c>
      <c r="C1075" s="14" t="s">
        <v>292</v>
      </c>
      <c r="D1075" s="14" t="s">
        <v>293</v>
      </c>
      <c r="E1075" s="13">
        <v>1323</v>
      </c>
      <c r="F1075" s="12" t="s">
        <v>239</v>
      </c>
      <c r="G1075" s="12" t="s">
        <v>57</v>
      </c>
      <c r="H1075" s="15">
        <v>177145.45</v>
      </c>
      <c r="I1075" s="12"/>
      <c r="J1075" s="12"/>
      <c r="K1075" s="29"/>
      <c r="L1075" s="30"/>
      <c r="M1075" s="15">
        <f t="shared" si="58"/>
        <v>177145.45</v>
      </c>
      <c r="N1075" s="12"/>
    </row>
    <row r="1076" spans="1:14" x14ac:dyDescent="0.2">
      <c r="A1076" s="7"/>
      <c r="B1076" s="13">
        <v>1500522</v>
      </c>
      <c r="C1076" s="14" t="s">
        <v>292</v>
      </c>
      <c r="D1076" s="14" t="s">
        <v>293</v>
      </c>
      <c r="E1076" s="13">
        <v>1413</v>
      </c>
      <c r="F1076" s="12" t="s">
        <v>239</v>
      </c>
      <c r="G1076" s="12" t="s">
        <v>58</v>
      </c>
      <c r="H1076" s="15">
        <v>357006.2</v>
      </c>
      <c r="I1076" s="12"/>
      <c r="J1076" s="12"/>
      <c r="K1076" s="12"/>
      <c r="L1076" s="12"/>
      <c r="M1076" s="15">
        <f t="shared" si="58"/>
        <v>357006.2</v>
      </c>
      <c r="N1076" s="12"/>
    </row>
    <row r="1077" spans="1:14" x14ac:dyDescent="0.2">
      <c r="A1077" s="7"/>
      <c r="B1077" s="13">
        <v>1500522</v>
      </c>
      <c r="C1077" s="14" t="s">
        <v>292</v>
      </c>
      <c r="D1077" s="14" t="s">
        <v>293</v>
      </c>
      <c r="E1077" s="13">
        <v>1421</v>
      </c>
      <c r="F1077" s="12" t="s">
        <v>239</v>
      </c>
      <c r="G1077" s="12" t="s">
        <v>59</v>
      </c>
      <c r="H1077" s="15">
        <v>99309.2</v>
      </c>
      <c r="I1077" s="12"/>
      <c r="J1077" s="12"/>
      <c r="K1077" s="12"/>
      <c r="L1077" s="12"/>
      <c r="M1077" s="15">
        <f t="shared" si="58"/>
        <v>99309.2</v>
      </c>
      <c r="N1077" s="12"/>
    </row>
    <row r="1078" spans="1:14" x14ac:dyDescent="0.2">
      <c r="A1078" s="7"/>
      <c r="B1078" s="13">
        <v>1500522</v>
      </c>
      <c r="C1078" s="14" t="s">
        <v>292</v>
      </c>
      <c r="D1078" s="14" t="s">
        <v>293</v>
      </c>
      <c r="E1078" s="13">
        <v>1431</v>
      </c>
      <c r="F1078" s="12" t="s">
        <v>239</v>
      </c>
      <c r="G1078" s="12" t="s">
        <v>60</v>
      </c>
      <c r="H1078" s="15">
        <v>106248.54</v>
      </c>
      <c r="I1078" s="12"/>
      <c r="J1078" s="12"/>
      <c r="K1078" s="12"/>
      <c r="L1078" s="12"/>
      <c r="M1078" s="15">
        <f t="shared" si="58"/>
        <v>106248.54</v>
      </c>
      <c r="N1078" s="12"/>
    </row>
    <row r="1079" spans="1:14" x14ac:dyDescent="0.2">
      <c r="A1079" s="7"/>
      <c r="B1079" s="13">
        <v>1500522</v>
      </c>
      <c r="C1079" s="14" t="s">
        <v>292</v>
      </c>
      <c r="D1079" s="14" t="s">
        <v>293</v>
      </c>
      <c r="E1079" s="13">
        <v>1542</v>
      </c>
      <c r="F1079" s="12" t="s">
        <v>239</v>
      </c>
      <c r="G1079" s="12" t="s">
        <v>63</v>
      </c>
      <c r="H1079" s="15">
        <v>87259.67</v>
      </c>
      <c r="I1079" s="12"/>
      <c r="J1079" s="12"/>
      <c r="K1079" s="29"/>
      <c r="L1079" s="12"/>
      <c r="M1079" s="15">
        <f t="shared" si="58"/>
        <v>87259.67</v>
      </c>
      <c r="N1079" s="12"/>
    </row>
    <row r="1080" spans="1:14" x14ac:dyDescent="0.2">
      <c r="A1080" s="7"/>
      <c r="B1080" s="13">
        <v>1500522</v>
      </c>
      <c r="C1080" s="14" t="s">
        <v>292</v>
      </c>
      <c r="D1080" s="14" t="s">
        <v>293</v>
      </c>
      <c r="E1080" s="13">
        <v>1543</v>
      </c>
      <c r="F1080" s="12" t="s">
        <v>239</v>
      </c>
      <c r="G1080" s="12" t="s">
        <v>64</v>
      </c>
      <c r="H1080" s="15">
        <v>37004.589999999997</v>
      </c>
      <c r="I1080" s="12"/>
      <c r="J1080" s="12"/>
      <c r="K1080" s="29"/>
      <c r="L1080" s="12"/>
      <c r="M1080" s="15">
        <f t="shared" si="58"/>
        <v>37004.589999999997</v>
      </c>
      <c r="N1080" s="12"/>
    </row>
    <row r="1081" spans="1:14" x14ac:dyDescent="0.2">
      <c r="A1081" s="7"/>
      <c r="B1081" s="13">
        <v>1500522</v>
      </c>
      <c r="C1081" s="14" t="s">
        <v>292</v>
      </c>
      <c r="D1081" s="14" t="s">
        <v>293</v>
      </c>
      <c r="E1081" s="13">
        <v>1544</v>
      </c>
      <c r="F1081" s="12" t="s">
        <v>239</v>
      </c>
      <c r="G1081" s="12" t="s">
        <v>65</v>
      </c>
      <c r="H1081" s="15">
        <v>16251.87</v>
      </c>
      <c r="I1081" s="12"/>
      <c r="J1081" s="12"/>
      <c r="K1081" s="29"/>
      <c r="L1081" s="30"/>
      <c r="M1081" s="15">
        <f t="shared" si="58"/>
        <v>16251.87</v>
      </c>
      <c r="N1081" s="12"/>
    </row>
    <row r="1082" spans="1:14" x14ac:dyDescent="0.2">
      <c r="A1082" s="7"/>
      <c r="B1082" s="13">
        <v>1500522</v>
      </c>
      <c r="C1082" s="14" t="s">
        <v>292</v>
      </c>
      <c r="D1082" s="14" t="s">
        <v>293</v>
      </c>
      <c r="E1082" s="13">
        <v>1591</v>
      </c>
      <c r="F1082" s="12" t="s">
        <v>239</v>
      </c>
      <c r="G1082" s="12" t="s">
        <v>111</v>
      </c>
      <c r="H1082" s="15">
        <v>6518.67</v>
      </c>
      <c r="I1082" s="12"/>
      <c r="J1082" s="12"/>
      <c r="K1082" s="12"/>
      <c r="L1082" s="12"/>
      <c r="M1082" s="15">
        <f t="shared" si="58"/>
        <v>6518.67</v>
      </c>
      <c r="N1082" s="12"/>
    </row>
    <row r="1083" spans="1:14" ht="45" x14ac:dyDescent="0.2">
      <c r="A1083" s="7">
        <v>43</v>
      </c>
      <c r="B1083" s="13">
        <v>1500522</v>
      </c>
      <c r="C1083" s="14" t="s">
        <v>292</v>
      </c>
      <c r="D1083" s="14" t="s">
        <v>293</v>
      </c>
      <c r="E1083" s="13">
        <v>3981</v>
      </c>
      <c r="F1083" s="12" t="s">
        <v>239</v>
      </c>
      <c r="G1083" s="12" t="s">
        <v>66</v>
      </c>
      <c r="H1083" s="15">
        <v>42650.25</v>
      </c>
      <c r="I1083" s="12"/>
      <c r="J1083" s="12"/>
      <c r="K1083" s="29">
        <v>7000</v>
      </c>
      <c r="L1083" s="30"/>
      <c r="M1083" s="15">
        <f t="shared" si="58"/>
        <v>49650.25</v>
      </c>
      <c r="N1083" s="35" t="s">
        <v>1865</v>
      </c>
    </row>
    <row r="1084" spans="1:14" ht="15" x14ac:dyDescent="0.25">
      <c r="A1084" s="7"/>
      <c r="B1084" s="23" t="s">
        <v>294</v>
      </c>
      <c r="C1084" s="23"/>
      <c r="D1084" s="23"/>
      <c r="E1084" s="23"/>
      <c r="F1084" s="24"/>
      <c r="G1084" s="25" t="s">
        <v>18</v>
      </c>
      <c r="H1084" s="27">
        <v>2782601.69</v>
      </c>
      <c r="I1084" s="27">
        <f t="shared" ref="I1084:L1084" si="59">SUM(I1059:I1083)</f>
        <v>0</v>
      </c>
      <c r="J1084" s="27">
        <f t="shared" si="59"/>
        <v>0</v>
      </c>
      <c r="K1084" s="27">
        <f t="shared" si="59"/>
        <v>7000</v>
      </c>
      <c r="L1084" s="27">
        <f t="shared" si="59"/>
        <v>0</v>
      </c>
      <c r="M1084" s="27">
        <f>SUM(M1059:M1083)</f>
        <v>2789601.69</v>
      </c>
      <c r="N1084" s="12"/>
    </row>
    <row r="1085" spans="1:14" ht="15" x14ac:dyDescent="0.25">
      <c r="A1085" s="7" t="s">
        <v>274</v>
      </c>
      <c r="B1085" s="23" t="s">
        <v>295</v>
      </c>
      <c r="C1085" s="21"/>
      <c r="D1085" s="21"/>
      <c r="E1085" s="32"/>
      <c r="F1085" s="21"/>
      <c r="G1085" s="33"/>
      <c r="H1085" s="21"/>
      <c r="I1085" s="21"/>
      <c r="J1085" s="21"/>
      <c r="K1085" s="21"/>
      <c r="L1085" s="21"/>
      <c r="M1085" s="21"/>
      <c r="N1085" s="12"/>
    </row>
    <row r="1086" spans="1:14" x14ac:dyDescent="0.2">
      <c r="A1086" s="7"/>
      <c r="B1086" s="13">
        <v>1100122</v>
      </c>
      <c r="C1086" s="14" t="s">
        <v>296</v>
      </c>
      <c r="D1086" s="14" t="s">
        <v>297</v>
      </c>
      <c r="E1086" s="13">
        <v>2111</v>
      </c>
      <c r="F1086" s="12" t="s">
        <v>298</v>
      </c>
      <c r="G1086" s="12" t="s">
        <v>37</v>
      </c>
      <c r="H1086" s="15">
        <v>85792.83</v>
      </c>
      <c r="I1086" s="12"/>
      <c r="J1086" s="12"/>
      <c r="K1086" s="12"/>
      <c r="L1086" s="12"/>
      <c r="M1086" s="15">
        <f t="shared" ref="M1086:M1117" si="60">H1086+I1086-J1086+K1086-L1086</f>
        <v>85792.83</v>
      </c>
      <c r="N1086" s="12"/>
    </row>
    <row r="1087" spans="1:14" x14ac:dyDescent="0.2">
      <c r="A1087" s="7"/>
      <c r="B1087" s="13">
        <v>1100122</v>
      </c>
      <c r="C1087" s="14" t="s">
        <v>296</v>
      </c>
      <c r="D1087" s="14" t="s">
        <v>297</v>
      </c>
      <c r="E1087" s="13">
        <v>2121</v>
      </c>
      <c r="F1087" s="12" t="s">
        <v>298</v>
      </c>
      <c r="G1087" s="12" t="s">
        <v>119</v>
      </c>
      <c r="H1087" s="15">
        <v>31050</v>
      </c>
      <c r="I1087" s="12"/>
      <c r="J1087" s="12"/>
      <c r="K1087" s="12"/>
      <c r="L1087" s="12"/>
      <c r="M1087" s="15">
        <f t="shared" si="60"/>
        <v>31050</v>
      </c>
      <c r="N1087" s="12"/>
    </row>
    <row r="1088" spans="1:14" x14ac:dyDescent="0.2">
      <c r="A1088" s="7"/>
      <c r="B1088" s="13">
        <v>1100122</v>
      </c>
      <c r="C1088" s="14" t="s">
        <v>296</v>
      </c>
      <c r="D1088" s="14" t="s">
        <v>297</v>
      </c>
      <c r="E1088" s="13">
        <v>2141</v>
      </c>
      <c r="F1088" s="12" t="s">
        <v>298</v>
      </c>
      <c r="G1088" s="12" t="s">
        <v>39</v>
      </c>
      <c r="H1088" s="15">
        <v>200000</v>
      </c>
      <c r="I1088" s="12"/>
      <c r="J1088" s="12"/>
      <c r="K1088" s="29"/>
      <c r="L1088" s="29"/>
      <c r="M1088" s="15">
        <f t="shared" si="60"/>
        <v>200000</v>
      </c>
      <c r="N1088" s="12"/>
    </row>
    <row r="1089" spans="1:14" x14ac:dyDescent="0.2">
      <c r="A1089" s="7"/>
      <c r="B1089" s="13">
        <v>1100122</v>
      </c>
      <c r="C1089" s="14" t="s">
        <v>296</v>
      </c>
      <c r="D1089" s="14" t="s">
        <v>297</v>
      </c>
      <c r="E1089" s="13">
        <v>2161</v>
      </c>
      <c r="F1089" s="12" t="s">
        <v>298</v>
      </c>
      <c r="G1089" s="12" t="s">
        <v>40</v>
      </c>
      <c r="H1089" s="15">
        <v>96704.26</v>
      </c>
      <c r="I1089" s="12"/>
      <c r="J1089" s="12"/>
      <c r="K1089" s="29"/>
      <c r="L1089" s="29"/>
      <c r="M1089" s="15">
        <f t="shared" si="60"/>
        <v>96704.26</v>
      </c>
      <c r="N1089" s="12"/>
    </row>
    <row r="1090" spans="1:14" x14ac:dyDescent="0.2">
      <c r="A1090" s="7"/>
      <c r="B1090" s="13">
        <v>1100122</v>
      </c>
      <c r="C1090" s="14" t="s">
        <v>296</v>
      </c>
      <c r="D1090" s="14" t="s">
        <v>297</v>
      </c>
      <c r="E1090" s="13">
        <v>2212</v>
      </c>
      <c r="F1090" s="12" t="s">
        <v>298</v>
      </c>
      <c r="G1090" s="12" t="s">
        <v>41</v>
      </c>
      <c r="H1090" s="15">
        <v>298094.45</v>
      </c>
      <c r="I1090" s="12"/>
      <c r="J1090" s="12"/>
      <c r="K1090" s="29"/>
      <c r="L1090" s="29"/>
      <c r="M1090" s="15">
        <f t="shared" si="60"/>
        <v>298094.45</v>
      </c>
      <c r="N1090" s="47"/>
    </row>
    <row r="1091" spans="1:14" x14ac:dyDescent="0.2">
      <c r="A1091" s="7"/>
      <c r="B1091" s="13">
        <v>1100122</v>
      </c>
      <c r="C1091" s="14" t="s">
        <v>296</v>
      </c>
      <c r="D1091" s="14" t="s">
        <v>297</v>
      </c>
      <c r="E1091" s="13">
        <v>2411</v>
      </c>
      <c r="F1091" s="12" t="s">
        <v>298</v>
      </c>
      <c r="G1091" s="12" t="s">
        <v>75</v>
      </c>
      <c r="H1091" s="15">
        <v>5382</v>
      </c>
      <c r="I1091" s="12"/>
      <c r="J1091" s="12"/>
      <c r="K1091" s="29"/>
      <c r="L1091" s="29"/>
      <c r="M1091" s="15">
        <f t="shared" si="60"/>
        <v>5382</v>
      </c>
      <c r="N1091" s="12"/>
    </row>
    <row r="1092" spans="1:14" x14ac:dyDescent="0.2">
      <c r="A1092" s="7"/>
      <c r="B1092" s="13">
        <v>1100122</v>
      </c>
      <c r="C1092" s="14" t="s">
        <v>296</v>
      </c>
      <c r="D1092" s="14" t="s">
        <v>297</v>
      </c>
      <c r="E1092" s="13">
        <v>2421</v>
      </c>
      <c r="F1092" s="12" t="s">
        <v>298</v>
      </c>
      <c r="G1092" s="12" t="s">
        <v>130</v>
      </c>
      <c r="H1092" s="15">
        <v>5382</v>
      </c>
      <c r="I1092" s="12"/>
      <c r="J1092" s="12"/>
      <c r="K1092" s="29"/>
      <c r="L1092" s="29"/>
      <c r="M1092" s="15">
        <f t="shared" si="60"/>
        <v>5382</v>
      </c>
      <c r="N1092" s="12"/>
    </row>
    <row r="1093" spans="1:14" x14ac:dyDescent="0.2">
      <c r="A1093" s="7"/>
      <c r="B1093" s="13">
        <v>1100122</v>
      </c>
      <c r="C1093" s="14" t="s">
        <v>296</v>
      </c>
      <c r="D1093" s="14" t="s">
        <v>297</v>
      </c>
      <c r="E1093" s="13">
        <v>2431</v>
      </c>
      <c r="F1093" s="12" t="s">
        <v>298</v>
      </c>
      <c r="G1093" s="12" t="s">
        <v>76</v>
      </c>
      <c r="H1093" s="15">
        <v>5175</v>
      </c>
      <c r="I1093" s="12"/>
      <c r="J1093" s="12"/>
      <c r="K1093" s="29"/>
      <c r="L1093" s="29"/>
      <c r="M1093" s="15">
        <f t="shared" si="60"/>
        <v>5175</v>
      </c>
      <c r="N1093" s="12"/>
    </row>
    <row r="1094" spans="1:14" x14ac:dyDescent="0.2">
      <c r="A1094" s="7"/>
      <c r="B1094" s="13">
        <v>1100122</v>
      </c>
      <c r="C1094" s="14" t="s">
        <v>296</v>
      </c>
      <c r="D1094" s="14" t="s">
        <v>297</v>
      </c>
      <c r="E1094" s="13">
        <v>2441</v>
      </c>
      <c r="F1094" s="12" t="s">
        <v>298</v>
      </c>
      <c r="G1094" s="12" t="s">
        <v>77</v>
      </c>
      <c r="H1094" s="15">
        <v>10350</v>
      </c>
      <c r="I1094" s="12"/>
      <c r="J1094" s="12"/>
      <c r="K1094" s="29"/>
      <c r="L1094" s="29"/>
      <c r="M1094" s="15">
        <f t="shared" si="60"/>
        <v>10350</v>
      </c>
      <c r="N1094" s="12"/>
    </row>
    <row r="1095" spans="1:14" x14ac:dyDescent="0.2">
      <c r="A1095" s="7"/>
      <c r="B1095" s="13">
        <v>1100122</v>
      </c>
      <c r="C1095" s="14" t="s">
        <v>296</v>
      </c>
      <c r="D1095" s="14" t="s">
        <v>297</v>
      </c>
      <c r="E1095" s="13">
        <v>2451</v>
      </c>
      <c r="F1095" s="12" t="s">
        <v>298</v>
      </c>
      <c r="G1095" s="12" t="s">
        <v>120</v>
      </c>
      <c r="H1095" s="15">
        <v>21528</v>
      </c>
      <c r="I1095" s="12"/>
      <c r="J1095" s="12"/>
      <c r="K1095" s="29"/>
      <c r="L1095" s="29"/>
      <c r="M1095" s="15">
        <f t="shared" si="60"/>
        <v>21528</v>
      </c>
      <c r="N1095" s="12"/>
    </row>
    <row r="1096" spans="1:14" x14ac:dyDescent="0.2">
      <c r="A1096" s="7"/>
      <c r="B1096" s="13">
        <v>1100122</v>
      </c>
      <c r="C1096" s="14" t="s">
        <v>296</v>
      </c>
      <c r="D1096" s="14" t="s">
        <v>297</v>
      </c>
      <c r="E1096" s="13">
        <v>2461</v>
      </c>
      <c r="F1096" s="12" t="s">
        <v>298</v>
      </c>
      <c r="G1096" s="12" t="s">
        <v>43</v>
      </c>
      <c r="H1096" s="15">
        <v>150000</v>
      </c>
      <c r="I1096" s="12"/>
      <c r="J1096" s="12"/>
      <c r="K1096" s="29"/>
      <c r="L1096" s="29"/>
      <c r="M1096" s="15">
        <f t="shared" si="60"/>
        <v>150000</v>
      </c>
      <c r="N1096" s="12"/>
    </row>
    <row r="1097" spans="1:14" x14ac:dyDescent="0.2">
      <c r="A1097" s="7"/>
      <c r="B1097" s="13">
        <v>1100122</v>
      </c>
      <c r="C1097" s="14" t="s">
        <v>296</v>
      </c>
      <c r="D1097" s="14" t="s">
        <v>297</v>
      </c>
      <c r="E1097" s="13">
        <v>2471</v>
      </c>
      <c r="F1097" s="12" t="s">
        <v>298</v>
      </c>
      <c r="G1097" s="12" t="s">
        <v>78</v>
      </c>
      <c r="H1097" s="15">
        <v>18299</v>
      </c>
      <c r="I1097" s="12"/>
      <c r="J1097" s="12"/>
      <c r="K1097" s="29"/>
      <c r="L1097" s="29"/>
      <c r="M1097" s="15">
        <f t="shared" si="60"/>
        <v>18299</v>
      </c>
      <c r="N1097" s="12"/>
    </row>
    <row r="1098" spans="1:14" x14ac:dyDescent="0.2">
      <c r="A1098" s="7"/>
      <c r="B1098" s="13">
        <v>1100122</v>
      </c>
      <c r="C1098" s="14" t="s">
        <v>296</v>
      </c>
      <c r="D1098" s="14" t="s">
        <v>297</v>
      </c>
      <c r="E1098" s="13">
        <v>2481</v>
      </c>
      <c r="F1098" s="12" t="s">
        <v>298</v>
      </c>
      <c r="G1098" s="12" t="s">
        <v>79</v>
      </c>
      <c r="H1098" s="15">
        <v>10764</v>
      </c>
      <c r="I1098" s="12"/>
      <c r="J1098" s="12"/>
      <c r="K1098" s="29"/>
      <c r="L1098" s="29"/>
      <c r="M1098" s="15">
        <f t="shared" si="60"/>
        <v>10764</v>
      </c>
      <c r="N1098" s="12"/>
    </row>
    <row r="1099" spans="1:14" x14ac:dyDescent="0.2">
      <c r="A1099" s="7"/>
      <c r="B1099" s="13">
        <v>1100122</v>
      </c>
      <c r="C1099" s="14" t="s">
        <v>296</v>
      </c>
      <c r="D1099" s="14" t="s">
        <v>297</v>
      </c>
      <c r="E1099" s="13">
        <v>2491</v>
      </c>
      <c r="F1099" s="12" t="s">
        <v>298</v>
      </c>
      <c r="G1099" s="12" t="s">
        <v>80</v>
      </c>
      <c r="H1099" s="15">
        <v>116130</v>
      </c>
      <c r="I1099" s="12"/>
      <c r="J1099" s="12"/>
      <c r="K1099" s="29"/>
      <c r="L1099" s="29"/>
      <c r="M1099" s="15">
        <f t="shared" si="60"/>
        <v>116130</v>
      </c>
      <c r="N1099" s="12"/>
    </row>
    <row r="1100" spans="1:14" x14ac:dyDescent="0.2">
      <c r="A1100" s="7"/>
      <c r="B1100" s="13">
        <v>1100122</v>
      </c>
      <c r="C1100" s="14" t="s">
        <v>296</v>
      </c>
      <c r="D1100" s="14" t="s">
        <v>297</v>
      </c>
      <c r="E1100" s="13">
        <v>2561</v>
      </c>
      <c r="F1100" s="12" t="s">
        <v>298</v>
      </c>
      <c r="G1100" s="12" t="s">
        <v>81</v>
      </c>
      <c r="H1100" s="15">
        <v>19375</v>
      </c>
      <c r="I1100" s="12"/>
      <c r="J1100" s="12"/>
      <c r="K1100" s="29"/>
      <c r="L1100" s="29"/>
      <c r="M1100" s="15">
        <f t="shared" si="60"/>
        <v>19375</v>
      </c>
      <c r="N1100" s="12"/>
    </row>
    <row r="1101" spans="1:14" x14ac:dyDescent="0.2">
      <c r="A1101" s="7"/>
      <c r="B1101" s="13">
        <v>1100122</v>
      </c>
      <c r="C1101" s="14" t="s">
        <v>296</v>
      </c>
      <c r="D1101" s="14" t="s">
        <v>297</v>
      </c>
      <c r="E1101" s="13">
        <v>2711</v>
      </c>
      <c r="F1101" s="12" t="s">
        <v>298</v>
      </c>
      <c r="G1101" s="12" t="s">
        <v>160</v>
      </c>
      <c r="H1101" s="15">
        <v>20700</v>
      </c>
      <c r="I1101" s="12"/>
      <c r="J1101" s="12"/>
      <c r="K1101" s="29"/>
      <c r="L1101" s="29"/>
      <c r="M1101" s="15">
        <f t="shared" si="60"/>
        <v>20700</v>
      </c>
      <c r="N1101" s="12"/>
    </row>
    <row r="1102" spans="1:14" x14ac:dyDescent="0.2">
      <c r="A1102" s="7"/>
      <c r="B1102" s="13">
        <v>1100122</v>
      </c>
      <c r="C1102" s="14" t="s">
        <v>296</v>
      </c>
      <c r="D1102" s="14" t="s">
        <v>297</v>
      </c>
      <c r="E1102" s="13">
        <v>2722</v>
      </c>
      <c r="F1102" s="12" t="s">
        <v>298</v>
      </c>
      <c r="G1102" s="12" t="s">
        <v>82</v>
      </c>
      <c r="H1102" s="15">
        <v>193</v>
      </c>
      <c r="I1102" s="12"/>
      <c r="J1102" s="12"/>
      <c r="K1102" s="29"/>
      <c r="L1102" s="29"/>
      <c r="M1102" s="15">
        <f t="shared" si="60"/>
        <v>193</v>
      </c>
      <c r="N1102" s="12"/>
    </row>
    <row r="1103" spans="1:14" x14ac:dyDescent="0.2">
      <c r="A1103" s="7"/>
      <c r="B1103" s="13">
        <v>1100122</v>
      </c>
      <c r="C1103" s="14" t="s">
        <v>296</v>
      </c>
      <c r="D1103" s="14" t="s">
        <v>297</v>
      </c>
      <c r="E1103" s="13">
        <v>2911</v>
      </c>
      <c r="F1103" s="12" t="s">
        <v>298</v>
      </c>
      <c r="G1103" s="12" t="s">
        <v>44</v>
      </c>
      <c r="H1103" s="15">
        <v>5382</v>
      </c>
      <c r="I1103" s="12"/>
      <c r="J1103" s="12"/>
      <c r="K1103" s="29"/>
      <c r="L1103" s="29"/>
      <c r="M1103" s="15">
        <f t="shared" si="60"/>
        <v>5382</v>
      </c>
      <c r="N1103" s="12"/>
    </row>
    <row r="1104" spans="1:14" x14ac:dyDescent="0.2">
      <c r="A1104" s="7"/>
      <c r="B1104" s="13">
        <v>1100122</v>
      </c>
      <c r="C1104" s="14" t="s">
        <v>296</v>
      </c>
      <c r="D1104" s="14" t="s">
        <v>297</v>
      </c>
      <c r="E1104" s="13">
        <v>2921</v>
      </c>
      <c r="F1104" s="12" t="s">
        <v>298</v>
      </c>
      <c r="G1104" s="12" t="s">
        <v>122</v>
      </c>
      <c r="H1104" s="15">
        <v>32292</v>
      </c>
      <c r="I1104" s="12"/>
      <c r="J1104" s="12"/>
      <c r="K1104" s="29"/>
      <c r="L1104" s="29"/>
      <c r="M1104" s="15">
        <f t="shared" si="60"/>
        <v>32292</v>
      </c>
      <c r="N1104" s="12"/>
    </row>
    <row r="1105" spans="1:14" x14ac:dyDescent="0.2">
      <c r="A1105" s="7"/>
      <c r="B1105" s="13">
        <v>1100122</v>
      </c>
      <c r="C1105" s="14" t="s">
        <v>296</v>
      </c>
      <c r="D1105" s="14" t="s">
        <v>297</v>
      </c>
      <c r="E1105" s="13">
        <v>2941</v>
      </c>
      <c r="F1105" s="12" t="s">
        <v>298</v>
      </c>
      <c r="G1105" s="12" t="s">
        <v>45</v>
      </c>
      <c r="H1105" s="15">
        <v>10764</v>
      </c>
      <c r="I1105" s="12"/>
      <c r="J1105" s="12"/>
      <c r="K1105" s="29"/>
      <c r="L1105" s="29"/>
      <c r="M1105" s="15">
        <f t="shared" si="60"/>
        <v>10764</v>
      </c>
      <c r="N1105" s="12"/>
    </row>
    <row r="1106" spans="1:14" x14ac:dyDescent="0.2">
      <c r="A1106" s="7"/>
      <c r="B1106" s="13">
        <v>1100122</v>
      </c>
      <c r="C1106" s="14" t="s">
        <v>296</v>
      </c>
      <c r="D1106" s="14" t="s">
        <v>297</v>
      </c>
      <c r="E1106" s="13">
        <v>2961</v>
      </c>
      <c r="F1106" s="12" t="s">
        <v>298</v>
      </c>
      <c r="G1106" s="12" t="s">
        <v>123</v>
      </c>
      <c r="H1106" s="15">
        <v>150000</v>
      </c>
      <c r="I1106" s="12"/>
      <c r="J1106" s="12"/>
      <c r="K1106" s="29"/>
      <c r="L1106" s="29"/>
      <c r="M1106" s="15">
        <f t="shared" si="60"/>
        <v>150000</v>
      </c>
      <c r="N1106" s="12"/>
    </row>
    <row r="1107" spans="1:14" x14ac:dyDescent="0.2">
      <c r="A1107" s="7"/>
      <c r="B1107" s="13">
        <v>1100122</v>
      </c>
      <c r="C1107" s="14" t="s">
        <v>296</v>
      </c>
      <c r="D1107" s="14" t="s">
        <v>297</v>
      </c>
      <c r="E1107" s="13">
        <v>2981</v>
      </c>
      <c r="F1107" s="12" t="s">
        <v>298</v>
      </c>
      <c r="G1107" s="12" t="s">
        <v>299</v>
      </c>
      <c r="H1107" s="15">
        <v>10764</v>
      </c>
      <c r="I1107" s="12"/>
      <c r="J1107" s="12"/>
      <c r="K1107" s="29"/>
      <c r="L1107" s="29"/>
      <c r="M1107" s="15">
        <f t="shared" si="60"/>
        <v>10764</v>
      </c>
      <c r="N1107" s="12"/>
    </row>
    <row r="1108" spans="1:14" x14ac:dyDescent="0.2">
      <c r="A1108" s="7"/>
      <c r="B1108" s="13">
        <v>1100122</v>
      </c>
      <c r="C1108" s="14" t="s">
        <v>296</v>
      </c>
      <c r="D1108" s="14" t="s">
        <v>297</v>
      </c>
      <c r="E1108" s="13">
        <v>2991</v>
      </c>
      <c r="F1108" s="12" t="s">
        <v>298</v>
      </c>
      <c r="G1108" s="12" t="s">
        <v>207</v>
      </c>
      <c r="H1108" s="15">
        <v>5382</v>
      </c>
      <c r="I1108" s="12"/>
      <c r="J1108" s="12"/>
      <c r="K1108" s="29"/>
      <c r="L1108" s="29"/>
      <c r="M1108" s="15">
        <f t="shared" si="60"/>
        <v>5382</v>
      </c>
      <c r="N1108" s="12"/>
    </row>
    <row r="1109" spans="1:14" x14ac:dyDescent="0.2">
      <c r="A1109" s="7"/>
      <c r="B1109" s="13">
        <v>1100122</v>
      </c>
      <c r="C1109" s="14" t="s">
        <v>296</v>
      </c>
      <c r="D1109" s="14" t="s">
        <v>297</v>
      </c>
      <c r="E1109" s="13">
        <v>3361</v>
      </c>
      <c r="F1109" s="12" t="s">
        <v>298</v>
      </c>
      <c r="G1109" s="12" t="s">
        <v>47</v>
      </c>
      <c r="H1109" s="15">
        <v>88168</v>
      </c>
      <c r="I1109" s="12"/>
      <c r="J1109" s="12"/>
      <c r="K1109" s="29"/>
      <c r="L1109" s="29"/>
      <c r="M1109" s="15">
        <f t="shared" si="60"/>
        <v>88168</v>
      </c>
      <c r="N1109" s="12"/>
    </row>
    <row r="1110" spans="1:14" x14ac:dyDescent="0.2">
      <c r="A1110" s="7"/>
      <c r="B1110" s="13">
        <v>1100122</v>
      </c>
      <c r="C1110" s="14" t="s">
        <v>296</v>
      </c>
      <c r="D1110" s="14" t="s">
        <v>297</v>
      </c>
      <c r="E1110" s="13">
        <v>3441</v>
      </c>
      <c r="F1110" s="12" t="s">
        <v>298</v>
      </c>
      <c r="G1110" s="12" t="s">
        <v>90</v>
      </c>
      <c r="H1110" s="15">
        <v>762871.33</v>
      </c>
      <c r="I1110" s="12"/>
      <c r="J1110" s="12"/>
      <c r="K1110" s="29"/>
      <c r="L1110" s="29"/>
      <c r="M1110" s="15">
        <f t="shared" si="60"/>
        <v>762871.33</v>
      </c>
      <c r="N1110" s="12"/>
    </row>
    <row r="1111" spans="1:14" x14ac:dyDescent="0.2">
      <c r="A1111" s="7"/>
      <c r="B1111" s="13">
        <v>1100122</v>
      </c>
      <c r="C1111" s="14" t="s">
        <v>296</v>
      </c>
      <c r="D1111" s="14" t="s">
        <v>297</v>
      </c>
      <c r="E1111" s="13">
        <v>3511</v>
      </c>
      <c r="F1111" s="12" t="s">
        <v>298</v>
      </c>
      <c r="G1111" s="12" t="s">
        <v>91</v>
      </c>
      <c r="H1111" s="15">
        <v>167335</v>
      </c>
      <c r="I1111" s="12"/>
      <c r="J1111" s="12"/>
      <c r="K1111" s="29"/>
      <c r="L1111" s="30"/>
      <c r="M1111" s="15">
        <f t="shared" si="60"/>
        <v>167335</v>
      </c>
      <c r="N1111" s="47"/>
    </row>
    <row r="1112" spans="1:14" x14ac:dyDescent="0.2">
      <c r="A1112" s="7"/>
      <c r="B1112" s="13">
        <v>1100122</v>
      </c>
      <c r="C1112" s="14" t="s">
        <v>296</v>
      </c>
      <c r="D1112" s="14" t="s">
        <v>297</v>
      </c>
      <c r="E1112" s="13">
        <v>3521</v>
      </c>
      <c r="F1112" s="12" t="s">
        <v>298</v>
      </c>
      <c r="G1112" s="12" t="s">
        <v>136</v>
      </c>
      <c r="H1112" s="15">
        <v>51750</v>
      </c>
      <c r="I1112" s="12"/>
      <c r="J1112" s="12"/>
      <c r="K1112" s="29"/>
      <c r="L1112" s="29"/>
      <c r="M1112" s="15">
        <f t="shared" si="60"/>
        <v>51750</v>
      </c>
      <c r="N1112" s="12"/>
    </row>
    <row r="1113" spans="1:14" x14ac:dyDescent="0.2">
      <c r="A1113" s="7"/>
      <c r="B1113" s="13">
        <v>1100122</v>
      </c>
      <c r="C1113" s="14" t="s">
        <v>296</v>
      </c>
      <c r="D1113" s="14" t="s">
        <v>297</v>
      </c>
      <c r="E1113" s="13">
        <v>3531</v>
      </c>
      <c r="F1113" s="12" t="s">
        <v>298</v>
      </c>
      <c r="G1113" s="12" t="s">
        <v>50</v>
      </c>
      <c r="H1113" s="15">
        <v>10764</v>
      </c>
      <c r="I1113" s="12"/>
      <c r="J1113" s="12"/>
      <c r="K1113" s="29"/>
      <c r="L1113" s="29"/>
      <c r="M1113" s="15">
        <f t="shared" si="60"/>
        <v>10764</v>
      </c>
      <c r="N1113" s="12"/>
    </row>
    <row r="1114" spans="1:14" x14ac:dyDescent="0.2">
      <c r="A1114" s="7"/>
      <c r="B1114" s="13">
        <v>1100122</v>
      </c>
      <c r="C1114" s="14" t="s">
        <v>296</v>
      </c>
      <c r="D1114" s="14" t="s">
        <v>297</v>
      </c>
      <c r="E1114" s="13">
        <v>3551</v>
      </c>
      <c r="F1114" s="12" t="s">
        <v>298</v>
      </c>
      <c r="G1114" s="12" t="s">
        <v>124</v>
      </c>
      <c r="H1114" s="15">
        <v>249458</v>
      </c>
      <c r="I1114" s="12"/>
      <c r="J1114" s="12"/>
      <c r="K1114" s="29"/>
      <c r="L1114" s="29"/>
      <c r="M1114" s="15">
        <f t="shared" si="60"/>
        <v>249458</v>
      </c>
      <c r="N1114" s="12"/>
    </row>
    <row r="1115" spans="1:14" x14ac:dyDescent="0.2">
      <c r="A1115" s="7"/>
      <c r="B1115" s="13">
        <v>1100122</v>
      </c>
      <c r="C1115" s="14" t="s">
        <v>296</v>
      </c>
      <c r="D1115" s="14" t="s">
        <v>297</v>
      </c>
      <c r="E1115" s="13">
        <v>3571</v>
      </c>
      <c r="F1115" s="12" t="s">
        <v>298</v>
      </c>
      <c r="G1115" s="12" t="s">
        <v>92</v>
      </c>
      <c r="H1115" s="15">
        <v>32292</v>
      </c>
      <c r="I1115" s="12"/>
      <c r="J1115" s="12"/>
      <c r="K1115" s="12"/>
      <c r="L1115" s="12"/>
      <c r="M1115" s="15">
        <f t="shared" si="60"/>
        <v>32292</v>
      </c>
      <c r="N1115" s="12"/>
    </row>
    <row r="1116" spans="1:14" x14ac:dyDescent="0.2">
      <c r="A1116" s="7"/>
      <c r="B1116" s="13">
        <v>1100122</v>
      </c>
      <c r="C1116" s="14" t="s">
        <v>296</v>
      </c>
      <c r="D1116" s="14" t="s">
        <v>297</v>
      </c>
      <c r="E1116" s="13">
        <v>3591</v>
      </c>
      <c r="F1116" s="12" t="s">
        <v>298</v>
      </c>
      <c r="G1116" s="12" t="s">
        <v>93</v>
      </c>
      <c r="H1116" s="15">
        <v>1998</v>
      </c>
      <c r="I1116" s="12"/>
      <c r="J1116" s="12"/>
      <c r="K1116" s="12"/>
      <c r="L1116" s="12"/>
      <c r="M1116" s="15">
        <f t="shared" si="60"/>
        <v>1998</v>
      </c>
      <c r="N1116" s="12"/>
    </row>
    <row r="1117" spans="1:14" x14ac:dyDescent="0.2">
      <c r="A1117" s="7"/>
      <c r="B1117" s="13">
        <v>1100122</v>
      </c>
      <c r="C1117" s="14" t="s">
        <v>296</v>
      </c>
      <c r="D1117" s="14" t="s">
        <v>297</v>
      </c>
      <c r="E1117" s="13">
        <v>3612</v>
      </c>
      <c r="F1117" s="12" t="s">
        <v>298</v>
      </c>
      <c r="G1117" s="12" t="s">
        <v>125</v>
      </c>
      <c r="H1117" s="15">
        <v>10764</v>
      </c>
      <c r="I1117" s="12"/>
      <c r="J1117" s="12"/>
      <c r="K1117" s="12"/>
      <c r="L1117" s="12"/>
      <c r="M1117" s="15">
        <f t="shared" si="60"/>
        <v>10764</v>
      </c>
      <c r="N1117" s="12"/>
    </row>
    <row r="1118" spans="1:14" x14ac:dyDescent="0.2">
      <c r="A1118" s="7"/>
      <c r="B1118" s="13">
        <v>1100122</v>
      </c>
      <c r="C1118" s="14" t="s">
        <v>296</v>
      </c>
      <c r="D1118" s="14" t="s">
        <v>297</v>
      </c>
      <c r="E1118" s="13">
        <v>5111</v>
      </c>
      <c r="F1118" s="12" t="s">
        <v>298</v>
      </c>
      <c r="G1118" s="12" t="s">
        <v>137</v>
      </c>
      <c r="H1118" s="15">
        <v>51750</v>
      </c>
      <c r="I1118" s="12"/>
      <c r="J1118" s="12"/>
      <c r="K1118" s="12"/>
      <c r="L1118" s="12"/>
      <c r="M1118" s="15">
        <f t="shared" ref="M1118:M1134" si="61">H1118+I1118-J1118+K1118-L1118</f>
        <v>51750</v>
      </c>
      <c r="N1118" s="12"/>
    </row>
    <row r="1119" spans="1:14" x14ac:dyDescent="0.2">
      <c r="A1119" s="7"/>
      <c r="B1119" s="13">
        <v>1100122</v>
      </c>
      <c r="C1119" s="14" t="s">
        <v>296</v>
      </c>
      <c r="D1119" s="14" t="s">
        <v>297</v>
      </c>
      <c r="E1119" s="13">
        <v>5151</v>
      </c>
      <c r="F1119" s="12" t="s">
        <v>298</v>
      </c>
      <c r="G1119" s="12" t="s">
        <v>128</v>
      </c>
      <c r="H1119" s="15">
        <v>100000</v>
      </c>
      <c r="I1119" s="12"/>
      <c r="J1119" s="12"/>
      <c r="K1119" s="12"/>
      <c r="L1119" s="12"/>
      <c r="M1119" s="15">
        <f t="shared" si="61"/>
        <v>100000</v>
      </c>
      <c r="N1119" s="12"/>
    </row>
    <row r="1120" spans="1:14" x14ac:dyDescent="0.2">
      <c r="A1120" s="7"/>
      <c r="B1120" s="13">
        <v>1100122</v>
      </c>
      <c r="C1120" s="14" t="s">
        <v>296</v>
      </c>
      <c r="D1120" s="14" t="s">
        <v>297</v>
      </c>
      <c r="E1120" s="13">
        <v>5191</v>
      </c>
      <c r="F1120" s="12" t="s">
        <v>298</v>
      </c>
      <c r="G1120" s="12" t="s">
        <v>198</v>
      </c>
      <c r="H1120" s="15">
        <v>10764</v>
      </c>
      <c r="I1120" s="12"/>
      <c r="J1120" s="12"/>
      <c r="K1120" s="12"/>
      <c r="L1120" s="12"/>
      <c r="M1120" s="15">
        <f t="shared" si="61"/>
        <v>10764</v>
      </c>
      <c r="N1120" s="12"/>
    </row>
    <row r="1121" spans="1:14" x14ac:dyDescent="0.2">
      <c r="A1121" s="7"/>
      <c r="B1121" s="13">
        <v>1100122</v>
      </c>
      <c r="C1121" s="14" t="s">
        <v>296</v>
      </c>
      <c r="D1121" s="14" t="s">
        <v>297</v>
      </c>
      <c r="E1121" s="13">
        <v>5291</v>
      </c>
      <c r="F1121" s="12" t="s">
        <v>298</v>
      </c>
      <c r="G1121" s="12" t="s">
        <v>300</v>
      </c>
      <c r="H1121" s="15">
        <v>10764</v>
      </c>
      <c r="I1121" s="12"/>
      <c r="J1121" s="12"/>
      <c r="K1121" s="12"/>
      <c r="L1121" s="12"/>
      <c r="M1121" s="15">
        <f t="shared" si="61"/>
        <v>10764</v>
      </c>
      <c r="N1121" s="12"/>
    </row>
    <row r="1122" spans="1:14" x14ac:dyDescent="0.2">
      <c r="A1122" s="7"/>
      <c r="B1122" s="13">
        <v>1100122</v>
      </c>
      <c r="C1122" s="14" t="s">
        <v>296</v>
      </c>
      <c r="D1122" s="14" t="s">
        <v>297</v>
      </c>
      <c r="E1122" s="13">
        <v>5411</v>
      </c>
      <c r="F1122" s="12" t="s">
        <v>298</v>
      </c>
      <c r="G1122" s="12" t="s">
        <v>108</v>
      </c>
      <c r="H1122" s="15">
        <v>1000000</v>
      </c>
      <c r="I1122" s="12"/>
      <c r="J1122" s="12"/>
      <c r="K1122" s="12"/>
      <c r="L1122" s="12"/>
      <c r="M1122" s="15">
        <f t="shared" si="61"/>
        <v>1000000</v>
      </c>
      <c r="N1122" s="12"/>
    </row>
    <row r="1123" spans="1:14" x14ac:dyDescent="0.2">
      <c r="A1123" s="7"/>
      <c r="B1123" s="13">
        <v>1500522</v>
      </c>
      <c r="C1123" s="14" t="s">
        <v>296</v>
      </c>
      <c r="D1123" s="14" t="s">
        <v>297</v>
      </c>
      <c r="E1123" s="13">
        <v>1131</v>
      </c>
      <c r="F1123" s="12" t="s">
        <v>298</v>
      </c>
      <c r="G1123" s="14" t="s">
        <v>55</v>
      </c>
      <c r="H1123" s="15">
        <v>1133155.8999999999</v>
      </c>
      <c r="I1123" s="12"/>
      <c r="J1123" s="12"/>
      <c r="K1123" s="29"/>
      <c r="L1123" s="30"/>
      <c r="M1123" s="15">
        <f t="shared" si="61"/>
        <v>1133155.8999999999</v>
      </c>
      <c r="N1123" s="12"/>
    </row>
    <row r="1124" spans="1:14" ht="45" x14ac:dyDescent="0.2">
      <c r="A1124" s="7" t="s">
        <v>1881</v>
      </c>
      <c r="B1124" s="13">
        <v>1500522</v>
      </c>
      <c r="C1124" s="14" t="s">
        <v>296</v>
      </c>
      <c r="D1124" s="14" t="s">
        <v>297</v>
      </c>
      <c r="E1124" s="13">
        <v>1321</v>
      </c>
      <c r="F1124" s="12" t="s">
        <v>298</v>
      </c>
      <c r="G1124" s="12" t="s">
        <v>56</v>
      </c>
      <c r="H1124" s="15">
        <v>29559.06</v>
      </c>
      <c r="I1124" s="12"/>
      <c r="J1124" s="12"/>
      <c r="K1124" s="29">
        <v>800</v>
      </c>
      <c r="L1124" s="30"/>
      <c r="M1124" s="15">
        <f t="shared" si="61"/>
        <v>30359.06</v>
      </c>
      <c r="N1124" s="35" t="s">
        <v>1886</v>
      </c>
    </row>
    <row r="1125" spans="1:14" x14ac:dyDescent="0.2">
      <c r="A1125" s="7"/>
      <c r="B1125" s="13">
        <v>1500522</v>
      </c>
      <c r="C1125" s="14" t="s">
        <v>296</v>
      </c>
      <c r="D1125" s="14" t="s">
        <v>297</v>
      </c>
      <c r="E1125" s="13">
        <v>1323</v>
      </c>
      <c r="F1125" s="12" t="s">
        <v>298</v>
      </c>
      <c r="G1125" s="12" t="s">
        <v>57</v>
      </c>
      <c r="H1125" s="15">
        <v>112514.04</v>
      </c>
      <c r="I1125" s="12"/>
      <c r="J1125" s="12"/>
      <c r="K1125" s="29"/>
      <c r="L1125" s="30"/>
      <c r="M1125" s="15">
        <f t="shared" si="61"/>
        <v>112514.04</v>
      </c>
      <c r="N1125" s="12"/>
    </row>
    <row r="1126" spans="1:14" x14ac:dyDescent="0.2">
      <c r="A1126" s="7"/>
      <c r="B1126" s="13">
        <v>1500522</v>
      </c>
      <c r="C1126" s="14" t="s">
        <v>296</v>
      </c>
      <c r="D1126" s="14" t="s">
        <v>297</v>
      </c>
      <c r="E1126" s="13">
        <v>1413</v>
      </c>
      <c r="F1126" s="12" t="s">
        <v>298</v>
      </c>
      <c r="G1126" s="12" t="s">
        <v>58</v>
      </c>
      <c r="H1126" s="15">
        <v>260850.43</v>
      </c>
      <c r="I1126" s="12"/>
      <c r="J1126" s="12"/>
      <c r="K1126" s="12"/>
      <c r="L1126" s="12"/>
      <c r="M1126" s="15">
        <f t="shared" si="61"/>
        <v>260850.43</v>
      </c>
      <c r="N1126" s="12"/>
    </row>
    <row r="1127" spans="1:14" x14ac:dyDescent="0.2">
      <c r="A1127" s="7"/>
      <c r="B1127" s="13">
        <v>1500522</v>
      </c>
      <c r="C1127" s="14" t="s">
        <v>296</v>
      </c>
      <c r="D1127" s="14" t="s">
        <v>297</v>
      </c>
      <c r="E1127" s="13">
        <v>1421</v>
      </c>
      <c r="F1127" s="12" t="s">
        <v>298</v>
      </c>
      <c r="G1127" s="12" t="s">
        <v>59</v>
      </c>
      <c r="H1127" s="15">
        <v>112296.22</v>
      </c>
      <c r="I1127" s="12"/>
      <c r="J1127" s="12"/>
      <c r="K1127" s="12"/>
      <c r="L1127" s="12"/>
      <c r="M1127" s="15">
        <f t="shared" si="61"/>
        <v>112296.22</v>
      </c>
      <c r="N1127" s="12"/>
    </row>
    <row r="1128" spans="1:14" x14ac:dyDescent="0.2">
      <c r="A1128" s="7"/>
      <c r="B1128" s="13">
        <v>1500522</v>
      </c>
      <c r="C1128" s="14" t="s">
        <v>296</v>
      </c>
      <c r="D1128" s="14" t="s">
        <v>297</v>
      </c>
      <c r="E1128" s="13">
        <v>1431</v>
      </c>
      <c r="F1128" s="12" t="s">
        <v>298</v>
      </c>
      <c r="G1128" s="12" t="s">
        <v>60</v>
      </c>
      <c r="H1128" s="15">
        <v>82612.78</v>
      </c>
      <c r="I1128" s="12"/>
      <c r="J1128" s="12"/>
      <c r="K1128" s="12"/>
      <c r="L1128" s="12"/>
      <c r="M1128" s="15">
        <f t="shared" si="61"/>
        <v>82612.78</v>
      </c>
      <c r="N1128" s="12"/>
    </row>
    <row r="1129" spans="1:14" x14ac:dyDescent="0.2">
      <c r="A1129" s="7"/>
      <c r="B1129" s="13">
        <v>1500522</v>
      </c>
      <c r="C1129" s="14" t="s">
        <v>296</v>
      </c>
      <c r="D1129" s="14" t="s">
        <v>297</v>
      </c>
      <c r="E1129" s="13">
        <v>1542</v>
      </c>
      <c r="F1129" s="12" t="s">
        <v>298</v>
      </c>
      <c r="G1129" s="12" t="s">
        <v>63</v>
      </c>
      <c r="H1129" s="15">
        <v>46242.86</v>
      </c>
      <c r="I1129" s="12"/>
      <c r="J1129" s="12"/>
      <c r="K1129" s="29"/>
      <c r="L1129" s="12"/>
      <c r="M1129" s="15">
        <f t="shared" si="61"/>
        <v>46242.86</v>
      </c>
      <c r="N1129" s="12"/>
    </row>
    <row r="1130" spans="1:14" x14ac:dyDescent="0.2">
      <c r="A1130" s="7"/>
      <c r="B1130" s="13">
        <v>1500522</v>
      </c>
      <c r="C1130" s="14" t="s">
        <v>296</v>
      </c>
      <c r="D1130" s="14" t="s">
        <v>297</v>
      </c>
      <c r="E1130" s="13">
        <v>1543</v>
      </c>
      <c r="F1130" s="12" t="s">
        <v>298</v>
      </c>
      <c r="G1130" s="12" t="s">
        <v>64</v>
      </c>
      <c r="H1130" s="15">
        <v>23074.29</v>
      </c>
      <c r="I1130" s="12"/>
      <c r="J1130" s="12"/>
      <c r="K1130" s="29"/>
      <c r="L1130" s="12"/>
      <c r="M1130" s="15">
        <f t="shared" si="61"/>
        <v>23074.29</v>
      </c>
      <c r="N1130" s="12"/>
    </row>
    <row r="1131" spans="1:14" x14ac:dyDescent="0.2">
      <c r="A1131" s="7"/>
      <c r="B1131" s="13">
        <v>1500522</v>
      </c>
      <c r="C1131" s="14" t="s">
        <v>296</v>
      </c>
      <c r="D1131" s="14" t="s">
        <v>297</v>
      </c>
      <c r="E1131" s="13">
        <v>1544</v>
      </c>
      <c r="F1131" s="12" t="s">
        <v>298</v>
      </c>
      <c r="G1131" s="12" t="s">
        <v>65</v>
      </c>
      <c r="H1131" s="15">
        <v>10327.18</v>
      </c>
      <c r="I1131" s="12"/>
      <c r="J1131" s="12"/>
      <c r="K1131" s="29"/>
      <c r="L1131" s="30"/>
      <c r="M1131" s="15">
        <f t="shared" si="61"/>
        <v>10327.18</v>
      </c>
      <c r="N1131" s="12"/>
    </row>
    <row r="1132" spans="1:14" x14ac:dyDescent="0.2">
      <c r="A1132" s="7"/>
      <c r="B1132" s="13">
        <v>1500522</v>
      </c>
      <c r="C1132" s="14" t="s">
        <v>296</v>
      </c>
      <c r="D1132" s="14" t="s">
        <v>297</v>
      </c>
      <c r="E1132" s="13">
        <v>1591</v>
      </c>
      <c r="F1132" s="12" t="s">
        <v>298</v>
      </c>
      <c r="G1132" s="12" t="s">
        <v>111</v>
      </c>
      <c r="H1132" s="15">
        <v>20428.59</v>
      </c>
      <c r="I1132" s="12"/>
      <c r="J1132" s="12"/>
      <c r="K1132" s="12"/>
      <c r="L1132" s="12"/>
      <c r="M1132" s="15">
        <f t="shared" si="61"/>
        <v>20428.59</v>
      </c>
      <c r="N1132" s="12"/>
    </row>
    <row r="1133" spans="1:14" ht="45" x14ac:dyDescent="0.2">
      <c r="A1133" s="7">
        <v>43</v>
      </c>
      <c r="B1133" s="13">
        <v>1500522</v>
      </c>
      <c r="C1133" s="14" t="s">
        <v>296</v>
      </c>
      <c r="D1133" s="14" t="s">
        <v>297</v>
      </c>
      <c r="E1133" s="13">
        <v>3981</v>
      </c>
      <c r="F1133" s="12" t="s">
        <v>298</v>
      </c>
      <c r="G1133" s="12" t="s">
        <v>66</v>
      </c>
      <c r="H1133" s="15">
        <v>45934.85</v>
      </c>
      <c r="I1133" s="12"/>
      <c r="J1133" s="12"/>
      <c r="K1133" s="29"/>
      <c r="L1133" s="30">
        <v>4000</v>
      </c>
      <c r="M1133" s="15">
        <f t="shared" si="61"/>
        <v>41934.85</v>
      </c>
      <c r="N1133" s="35" t="s">
        <v>1865</v>
      </c>
    </row>
    <row r="1134" spans="1:14" x14ac:dyDescent="0.2">
      <c r="A1134" s="7"/>
      <c r="B1134" s="13">
        <v>1500522</v>
      </c>
      <c r="C1134" s="14" t="s">
        <v>296</v>
      </c>
      <c r="D1134" s="14" t="s">
        <v>297</v>
      </c>
      <c r="E1134" s="13">
        <v>5411</v>
      </c>
      <c r="F1134" s="12" t="s">
        <v>298</v>
      </c>
      <c r="G1134" s="12" t="s">
        <v>108</v>
      </c>
      <c r="H1134" s="15">
        <v>1360000</v>
      </c>
      <c r="I1134" s="12"/>
      <c r="J1134" s="12"/>
      <c r="K1134" s="12"/>
      <c r="L1134" s="12"/>
      <c r="M1134" s="15">
        <f t="shared" si="61"/>
        <v>1360000</v>
      </c>
      <c r="N1134" s="12"/>
    </row>
    <row r="1135" spans="1:14" ht="15" x14ac:dyDescent="0.25">
      <c r="A1135" s="7" t="s">
        <v>274</v>
      </c>
      <c r="B1135" s="23" t="s">
        <v>301</v>
      </c>
      <c r="C1135" s="23"/>
      <c r="D1135" s="23"/>
      <c r="E1135" s="23"/>
      <c r="F1135" s="24"/>
      <c r="G1135" s="25" t="s">
        <v>18</v>
      </c>
      <c r="H1135" s="27">
        <v>7095178.0699999984</v>
      </c>
      <c r="I1135" s="27">
        <f t="shared" ref="I1135:L1135" si="62">SUM(I1086:I1134)</f>
        <v>0</v>
      </c>
      <c r="J1135" s="27">
        <f t="shared" si="62"/>
        <v>0</v>
      </c>
      <c r="K1135" s="27">
        <f t="shared" si="62"/>
        <v>800</v>
      </c>
      <c r="L1135" s="27">
        <f t="shared" si="62"/>
        <v>4000</v>
      </c>
      <c r="M1135" s="27">
        <f>SUM(M1086:M1134)</f>
        <v>7091978.0699999984</v>
      </c>
      <c r="N1135" s="12"/>
    </row>
    <row r="1136" spans="1:14" ht="15" x14ac:dyDescent="0.25">
      <c r="A1136" s="7"/>
      <c r="B1136" s="23" t="s">
        <v>302</v>
      </c>
      <c r="C1136" s="21"/>
      <c r="D1136" s="21"/>
      <c r="E1136" s="32"/>
      <c r="F1136" s="21"/>
      <c r="G1136" s="33"/>
      <c r="H1136" s="21"/>
      <c r="I1136" s="21"/>
      <c r="J1136" s="21"/>
      <c r="K1136" s="21"/>
      <c r="L1136" s="21"/>
      <c r="M1136" s="21"/>
      <c r="N1136" s="12"/>
    </row>
    <row r="1137" spans="1:14" x14ac:dyDescent="0.2">
      <c r="A1137" s="7"/>
      <c r="B1137" s="13">
        <v>1100122</v>
      </c>
      <c r="C1137" s="14" t="s">
        <v>303</v>
      </c>
      <c r="D1137" s="14" t="s">
        <v>304</v>
      </c>
      <c r="E1137" s="13">
        <v>2111</v>
      </c>
      <c r="F1137" s="12" t="s">
        <v>142</v>
      </c>
      <c r="G1137" s="12" t="s">
        <v>37</v>
      </c>
      <c r="H1137" s="15">
        <v>15525</v>
      </c>
      <c r="I1137" s="12"/>
      <c r="J1137" s="12"/>
      <c r="K1137" s="12"/>
      <c r="L1137" s="12"/>
      <c r="M1137" s="15">
        <f t="shared" ref="M1137:M1175" si="63">H1137+I1137-J1137+K1137-L1137</f>
        <v>15525</v>
      </c>
      <c r="N1137" s="12"/>
    </row>
    <row r="1138" spans="1:14" x14ac:dyDescent="0.2">
      <c r="A1138" s="7"/>
      <c r="B1138" s="13">
        <v>1100122</v>
      </c>
      <c r="C1138" s="14" t="s">
        <v>303</v>
      </c>
      <c r="D1138" s="14" t="s">
        <v>304</v>
      </c>
      <c r="E1138" s="13">
        <v>2121</v>
      </c>
      <c r="F1138" s="12" t="s">
        <v>142</v>
      </c>
      <c r="G1138" s="12" t="s">
        <v>119</v>
      </c>
      <c r="H1138" s="15">
        <v>15000</v>
      </c>
      <c r="I1138" s="12"/>
      <c r="J1138" s="12"/>
      <c r="K1138" s="12"/>
      <c r="L1138" s="12"/>
      <c r="M1138" s="15">
        <f t="shared" si="63"/>
        <v>15000</v>
      </c>
      <c r="N1138" s="12"/>
    </row>
    <row r="1139" spans="1:14" x14ac:dyDescent="0.2">
      <c r="A1139" s="7"/>
      <c r="B1139" s="13">
        <v>1100122</v>
      </c>
      <c r="C1139" s="14" t="s">
        <v>303</v>
      </c>
      <c r="D1139" s="14" t="s">
        <v>304</v>
      </c>
      <c r="E1139" s="13">
        <v>2141</v>
      </c>
      <c r="F1139" s="12" t="s">
        <v>142</v>
      </c>
      <c r="G1139" s="12" t="s">
        <v>39</v>
      </c>
      <c r="H1139" s="15">
        <v>21000</v>
      </c>
      <c r="I1139" s="12"/>
      <c r="J1139" s="12"/>
      <c r="K1139" s="12"/>
      <c r="L1139" s="12"/>
      <c r="M1139" s="15">
        <f t="shared" si="63"/>
        <v>21000</v>
      </c>
      <c r="N1139" s="12"/>
    </row>
    <row r="1140" spans="1:14" x14ac:dyDescent="0.2">
      <c r="A1140" s="7"/>
      <c r="B1140" s="13">
        <v>1100122</v>
      </c>
      <c r="C1140" s="14" t="s">
        <v>303</v>
      </c>
      <c r="D1140" s="14" t="s">
        <v>304</v>
      </c>
      <c r="E1140" s="13">
        <v>2161</v>
      </c>
      <c r="F1140" s="12" t="s">
        <v>142</v>
      </c>
      <c r="G1140" s="12" t="s">
        <v>40</v>
      </c>
      <c r="H1140" s="15">
        <v>8000</v>
      </c>
      <c r="I1140" s="12"/>
      <c r="J1140" s="12"/>
      <c r="K1140" s="12"/>
      <c r="L1140" s="12"/>
      <c r="M1140" s="15">
        <f t="shared" si="63"/>
        <v>8000</v>
      </c>
      <c r="N1140" s="12"/>
    </row>
    <row r="1141" spans="1:14" x14ac:dyDescent="0.2">
      <c r="A1141" s="7"/>
      <c r="B1141" s="13">
        <v>1100122</v>
      </c>
      <c r="C1141" s="14" t="s">
        <v>303</v>
      </c>
      <c r="D1141" s="14" t="s">
        <v>304</v>
      </c>
      <c r="E1141" s="13">
        <v>2212</v>
      </c>
      <c r="F1141" s="12" t="s">
        <v>142</v>
      </c>
      <c r="G1141" s="12" t="s">
        <v>41</v>
      </c>
      <c r="H1141" s="15">
        <v>18630</v>
      </c>
      <c r="I1141" s="12"/>
      <c r="J1141" s="12"/>
      <c r="K1141" s="12"/>
      <c r="L1141" s="12"/>
      <c r="M1141" s="15">
        <f t="shared" si="63"/>
        <v>18630</v>
      </c>
      <c r="N1141" s="12"/>
    </row>
    <row r="1142" spans="1:14" x14ac:dyDescent="0.2">
      <c r="A1142" s="7"/>
      <c r="B1142" s="13">
        <v>1100122</v>
      </c>
      <c r="C1142" s="14" t="s">
        <v>303</v>
      </c>
      <c r="D1142" s="14" t="s">
        <v>304</v>
      </c>
      <c r="E1142" s="13">
        <v>2411</v>
      </c>
      <c r="F1142" s="12" t="s">
        <v>142</v>
      </c>
      <c r="G1142" s="12" t="s">
        <v>75</v>
      </c>
      <c r="H1142" s="15">
        <v>5000</v>
      </c>
      <c r="I1142" s="12"/>
      <c r="J1142" s="12"/>
      <c r="K1142" s="12"/>
      <c r="L1142" s="12"/>
      <c r="M1142" s="15">
        <f t="shared" si="63"/>
        <v>5000</v>
      </c>
      <c r="N1142" s="12"/>
    </row>
    <row r="1143" spans="1:14" x14ac:dyDescent="0.2">
      <c r="A1143" s="7"/>
      <c r="B1143" s="13">
        <v>1100122</v>
      </c>
      <c r="C1143" s="14" t="s">
        <v>303</v>
      </c>
      <c r="D1143" s="14" t="s">
        <v>304</v>
      </c>
      <c r="E1143" s="13">
        <v>2421</v>
      </c>
      <c r="F1143" s="12" t="s">
        <v>142</v>
      </c>
      <c r="G1143" s="12" t="s">
        <v>130</v>
      </c>
      <c r="H1143" s="15">
        <v>5000</v>
      </c>
      <c r="I1143" s="12"/>
      <c r="J1143" s="12"/>
      <c r="K1143" s="12"/>
      <c r="L1143" s="12"/>
      <c r="M1143" s="15">
        <f t="shared" si="63"/>
        <v>5000</v>
      </c>
      <c r="N1143" s="12"/>
    </row>
    <row r="1144" spans="1:14" x14ac:dyDescent="0.2">
      <c r="A1144" s="7"/>
      <c r="B1144" s="13">
        <v>1100122</v>
      </c>
      <c r="C1144" s="14" t="s">
        <v>303</v>
      </c>
      <c r="D1144" s="14" t="s">
        <v>304</v>
      </c>
      <c r="E1144" s="13">
        <v>2431</v>
      </c>
      <c r="F1144" s="12" t="s">
        <v>142</v>
      </c>
      <c r="G1144" s="12" t="s">
        <v>76</v>
      </c>
      <c r="H1144" s="15">
        <v>5000</v>
      </c>
      <c r="I1144" s="12"/>
      <c r="J1144" s="12"/>
      <c r="K1144" s="12"/>
      <c r="L1144" s="12"/>
      <c r="M1144" s="15">
        <f t="shared" si="63"/>
        <v>5000</v>
      </c>
      <c r="N1144" s="12"/>
    </row>
    <row r="1145" spans="1:14" x14ac:dyDescent="0.2">
      <c r="A1145" s="7"/>
      <c r="B1145" s="13">
        <v>1100122</v>
      </c>
      <c r="C1145" s="14" t="s">
        <v>303</v>
      </c>
      <c r="D1145" s="14" t="s">
        <v>304</v>
      </c>
      <c r="E1145" s="13">
        <v>2441</v>
      </c>
      <c r="F1145" s="12" t="s">
        <v>142</v>
      </c>
      <c r="G1145" s="12" t="s">
        <v>77</v>
      </c>
      <c r="H1145" s="15">
        <v>10000</v>
      </c>
      <c r="I1145" s="12"/>
      <c r="J1145" s="12"/>
      <c r="K1145" s="12"/>
      <c r="L1145" s="12"/>
      <c r="M1145" s="15">
        <f t="shared" si="63"/>
        <v>10000</v>
      </c>
      <c r="N1145" s="12"/>
    </row>
    <row r="1146" spans="1:14" x14ac:dyDescent="0.2">
      <c r="A1146" s="7"/>
      <c r="B1146" s="13">
        <v>1100122</v>
      </c>
      <c r="C1146" s="14" t="s">
        <v>303</v>
      </c>
      <c r="D1146" s="14" t="s">
        <v>304</v>
      </c>
      <c r="E1146" s="13">
        <v>2451</v>
      </c>
      <c r="F1146" s="12" t="s">
        <v>142</v>
      </c>
      <c r="G1146" s="12" t="s">
        <v>120</v>
      </c>
      <c r="H1146" s="15">
        <v>10000</v>
      </c>
      <c r="I1146" s="12"/>
      <c r="J1146" s="12"/>
      <c r="K1146" s="12"/>
      <c r="L1146" s="12"/>
      <c r="M1146" s="15">
        <f t="shared" si="63"/>
        <v>10000</v>
      </c>
      <c r="N1146" s="12"/>
    </row>
    <row r="1147" spans="1:14" x14ac:dyDescent="0.2">
      <c r="A1147" s="7"/>
      <c r="B1147" s="13">
        <v>1100122</v>
      </c>
      <c r="C1147" s="14" t="s">
        <v>303</v>
      </c>
      <c r="D1147" s="14" t="s">
        <v>304</v>
      </c>
      <c r="E1147" s="13">
        <v>2461</v>
      </c>
      <c r="F1147" s="12" t="s">
        <v>142</v>
      </c>
      <c r="G1147" s="12" t="s">
        <v>43</v>
      </c>
      <c r="H1147" s="15">
        <v>10000</v>
      </c>
      <c r="I1147" s="12"/>
      <c r="J1147" s="12"/>
      <c r="K1147" s="12"/>
      <c r="L1147" s="12"/>
      <c r="M1147" s="15">
        <f t="shared" si="63"/>
        <v>10000</v>
      </c>
      <c r="N1147" s="12"/>
    </row>
    <row r="1148" spans="1:14" x14ac:dyDescent="0.2">
      <c r="A1148" s="7"/>
      <c r="B1148" s="13">
        <v>1100122</v>
      </c>
      <c r="C1148" s="14" t="s">
        <v>303</v>
      </c>
      <c r="D1148" s="14" t="s">
        <v>304</v>
      </c>
      <c r="E1148" s="13">
        <v>2471</v>
      </c>
      <c r="F1148" s="12" t="s">
        <v>142</v>
      </c>
      <c r="G1148" s="12" t="s">
        <v>78</v>
      </c>
      <c r="H1148" s="15">
        <v>13000</v>
      </c>
      <c r="I1148" s="12"/>
      <c r="J1148" s="12"/>
      <c r="K1148" s="12"/>
      <c r="L1148" s="12"/>
      <c r="M1148" s="15">
        <f t="shared" si="63"/>
        <v>13000</v>
      </c>
      <c r="N1148" s="12"/>
    </row>
    <row r="1149" spans="1:14" x14ac:dyDescent="0.2">
      <c r="A1149" s="7"/>
      <c r="B1149" s="13">
        <v>1100122</v>
      </c>
      <c r="C1149" s="14" t="s">
        <v>303</v>
      </c>
      <c r="D1149" s="14" t="s">
        <v>304</v>
      </c>
      <c r="E1149" s="13">
        <v>2481</v>
      </c>
      <c r="F1149" s="12" t="s">
        <v>142</v>
      </c>
      <c r="G1149" s="12" t="s">
        <v>79</v>
      </c>
      <c r="H1149" s="15">
        <v>10000</v>
      </c>
      <c r="I1149" s="12"/>
      <c r="J1149" s="12"/>
      <c r="K1149" s="12"/>
      <c r="L1149" s="12"/>
      <c r="M1149" s="15">
        <f t="shared" si="63"/>
        <v>10000</v>
      </c>
      <c r="N1149" s="12"/>
    </row>
    <row r="1150" spans="1:14" x14ac:dyDescent="0.2">
      <c r="A1150" s="7"/>
      <c r="B1150" s="13">
        <v>1100122</v>
      </c>
      <c r="C1150" s="14" t="s">
        <v>303</v>
      </c>
      <c r="D1150" s="14" t="s">
        <v>304</v>
      </c>
      <c r="E1150" s="13">
        <v>2491</v>
      </c>
      <c r="F1150" s="12" t="s">
        <v>142</v>
      </c>
      <c r="G1150" s="12" t="s">
        <v>80</v>
      </c>
      <c r="H1150" s="15">
        <v>6800</v>
      </c>
      <c r="I1150" s="12"/>
      <c r="J1150" s="12"/>
      <c r="K1150" s="12"/>
      <c r="L1150" s="12"/>
      <c r="M1150" s="15">
        <f t="shared" si="63"/>
        <v>6800</v>
      </c>
      <c r="N1150" s="12"/>
    </row>
    <row r="1151" spans="1:14" x14ac:dyDescent="0.2">
      <c r="A1151" s="7"/>
      <c r="B1151" s="13">
        <v>1100122</v>
      </c>
      <c r="C1151" s="14" t="s">
        <v>303</v>
      </c>
      <c r="D1151" s="14" t="s">
        <v>304</v>
      </c>
      <c r="E1151" s="13">
        <v>2561</v>
      </c>
      <c r="F1151" s="12" t="s">
        <v>142</v>
      </c>
      <c r="G1151" s="12" t="s">
        <v>81</v>
      </c>
      <c r="H1151" s="15">
        <v>5000</v>
      </c>
      <c r="I1151" s="12"/>
      <c r="J1151" s="12"/>
      <c r="K1151" s="12"/>
      <c r="L1151" s="12"/>
      <c r="M1151" s="15">
        <f t="shared" si="63"/>
        <v>5000</v>
      </c>
      <c r="N1151" s="12"/>
    </row>
    <row r="1152" spans="1:14" x14ac:dyDescent="0.2">
      <c r="A1152" s="7"/>
      <c r="B1152" s="13">
        <v>1100122</v>
      </c>
      <c r="C1152" s="14" t="s">
        <v>303</v>
      </c>
      <c r="D1152" s="14" t="s">
        <v>304</v>
      </c>
      <c r="E1152" s="13">
        <v>2711</v>
      </c>
      <c r="F1152" s="12" t="s">
        <v>142</v>
      </c>
      <c r="G1152" s="12" t="s">
        <v>160</v>
      </c>
      <c r="H1152" s="15">
        <v>5000</v>
      </c>
      <c r="I1152" s="12"/>
      <c r="J1152" s="12"/>
      <c r="K1152" s="12"/>
      <c r="L1152" s="12"/>
      <c r="M1152" s="15">
        <f t="shared" si="63"/>
        <v>5000</v>
      </c>
      <c r="N1152" s="12"/>
    </row>
    <row r="1153" spans="1:14" x14ac:dyDescent="0.2">
      <c r="A1153" s="7"/>
      <c r="B1153" s="13">
        <v>1100122</v>
      </c>
      <c r="C1153" s="14" t="s">
        <v>303</v>
      </c>
      <c r="D1153" s="14" t="s">
        <v>304</v>
      </c>
      <c r="E1153" s="13">
        <v>2722</v>
      </c>
      <c r="F1153" s="12" t="s">
        <v>142</v>
      </c>
      <c r="G1153" s="12" t="s">
        <v>82</v>
      </c>
      <c r="H1153" s="15">
        <v>5000</v>
      </c>
      <c r="I1153" s="12"/>
      <c r="J1153" s="12"/>
      <c r="K1153" s="12"/>
      <c r="L1153" s="12"/>
      <c r="M1153" s="15">
        <f t="shared" si="63"/>
        <v>5000</v>
      </c>
      <c r="N1153" s="12"/>
    </row>
    <row r="1154" spans="1:14" x14ac:dyDescent="0.2">
      <c r="A1154" s="7"/>
      <c r="B1154" s="13">
        <v>1100122</v>
      </c>
      <c r="C1154" s="14" t="s">
        <v>303</v>
      </c>
      <c r="D1154" s="14" t="s">
        <v>304</v>
      </c>
      <c r="E1154" s="13">
        <v>2911</v>
      </c>
      <c r="F1154" s="12" t="s">
        <v>142</v>
      </c>
      <c r="G1154" s="12" t="s">
        <v>44</v>
      </c>
      <c r="H1154" s="15">
        <v>5000</v>
      </c>
      <c r="I1154" s="12"/>
      <c r="J1154" s="12"/>
      <c r="K1154" s="12"/>
      <c r="L1154" s="12"/>
      <c r="M1154" s="15">
        <f t="shared" si="63"/>
        <v>5000</v>
      </c>
      <c r="N1154" s="12"/>
    </row>
    <row r="1155" spans="1:14" x14ac:dyDescent="0.2">
      <c r="A1155" s="7"/>
      <c r="B1155" s="13">
        <v>1100122</v>
      </c>
      <c r="C1155" s="14" t="s">
        <v>303</v>
      </c>
      <c r="D1155" s="14" t="s">
        <v>304</v>
      </c>
      <c r="E1155" s="13">
        <v>2921</v>
      </c>
      <c r="F1155" s="12" t="s">
        <v>142</v>
      </c>
      <c r="G1155" s="12" t="s">
        <v>122</v>
      </c>
      <c r="H1155" s="15">
        <v>3000</v>
      </c>
      <c r="I1155" s="12"/>
      <c r="J1155" s="12"/>
      <c r="K1155" s="12"/>
      <c r="L1155" s="12"/>
      <c r="M1155" s="15">
        <f t="shared" si="63"/>
        <v>3000</v>
      </c>
      <c r="N1155" s="12"/>
    </row>
    <row r="1156" spans="1:14" x14ac:dyDescent="0.2">
      <c r="A1156" s="7"/>
      <c r="B1156" s="13">
        <v>1100122</v>
      </c>
      <c r="C1156" s="14" t="s">
        <v>303</v>
      </c>
      <c r="D1156" s="14" t="s">
        <v>304</v>
      </c>
      <c r="E1156" s="13">
        <v>2941</v>
      </c>
      <c r="F1156" s="12" t="s">
        <v>142</v>
      </c>
      <c r="G1156" s="12" t="s">
        <v>45</v>
      </c>
      <c r="H1156" s="15">
        <v>20000</v>
      </c>
      <c r="I1156" s="12"/>
      <c r="J1156" s="12"/>
      <c r="K1156" s="12"/>
      <c r="L1156" s="12"/>
      <c r="M1156" s="15">
        <f t="shared" si="63"/>
        <v>20000</v>
      </c>
      <c r="N1156" s="12"/>
    </row>
    <row r="1157" spans="1:14" x14ac:dyDescent="0.2">
      <c r="A1157" s="7"/>
      <c r="B1157" s="13">
        <v>1100122</v>
      </c>
      <c r="C1157" s="14" t="s">
        <v>303</v>
      </c>
      <c r="D1157" s="14" t="s">
        <v>304</v>
      </c>
      <c r="E1157" s="13">
        <v>2981</v>
      </c>
      <c r="F1157" s="12" t="s">
        <v>142</v>
      </c>
      <c r="G1157" s="12" t="s">
        <v>299</v>
      </c>
      <c r="H1157" s="15">
        <v>5000</v>
      </c>
      <c r="I1157" s="12"/>
      <c r="J1157" s="12"/>
      <c r="K1157" s="12"/>
      <c r="L1157" s="12"/>
      <c r="M1157" s="15">
        <f t="shared" si="63"/>
        <v>5000</v>
      </c>
      <c r="N1157" s="12"/>
    </row>
    <row r="1158" spans="1:14" x14ac:dyDescent="0.2">
      <c r="A1158" s="7"/>
      <c r="B1158" s="13">
        <v>1100122</v>
      </c>
      <c r="C1158" s="14" t="s">
        <v>303</v>
      </c>
      <c r="D1158" s="14" t="s">
        <v>304</v>
      </c>
      <c r="E1158" s="13">
        <v>2991</v>
      </c>
      <c r="F1158" s="12" t="s">
        <v>142</v>
      </c>
      <c r="G1158" s="12" t="s">
        <v>207</v>
      </c>
      <c r="H1158" s="15">
        <v>5000</v>
      </c>
      <c r="I1158" s="12"/>
      <c r="J1158" s="12"/>
      <c r="K1158" s="12"/>
      <c r="L1158" s="12"/>
      <c r="M1158" s="15">
        <f t="shared" si="63"/>
        <v>5000</v>
      </c>
      <c r="N1158" s="12"/>
    </row>
    <row r="1159" spans="1:14" x14ac:dyDescent="0.2">
      <c r="A1159" s="7"/>
      <c r="B1159" s="13">
        <v>1100122</v>
      </c>
      <c r="C1159" s="14" t="s">
        <v>303</v>
      </c>
      <c r="D1159" s="14" t="s">
        <v>304</v>
      </c>
      <c r="E1159" s="13">
        <v>3361</v>
      </c>
      <c r="F1159" s="12" t="s">
        <v>142</v>
      </c>
      <c r="G1159" s="12" t="s">
        <v>47</v>
      </c>
      <c r="H1159" s="15">
        <v>25875</v>
      </c>
      <c r="I1159" s="12"/>
      <c r="J1159" s="12"/>
      <c r="K1159" s="12"/>
      <c r="L1159" s="12"/>
      <c r="M1159" s="15">
        <f t="shared" si="63"/>
        <v>25875</v>
      </c>
      <c r="N1159" s="12"/>
    </row>
    <row r="1160" spans="1:14" x14ac:dyDescent="0.2">
      <c r="A1160" s="7"/>
      <c r="B1160" s="13">
        <v>1100122</v>
      </c>
      <c r="C1160" s="14" t="s">
        <v>303</v>
      </c>
      <c r="D1160" s="14" t="s">
        <v>304</v>
      </c>
      <c r="E1160" s="13">
        <v>3511</v>
      </c>
      <c r="F1160" s="12" t="s">
        <v>142</v>
      </c>
      <c r="G1160" s="12" t="s">
        <v>91</v>
      </c>
      <c r="H1160" s="15">
        <v>1000</v>
      </c>
      <c r="I1160" s="12"/>
      <c r="J1160" s="12"/>
      <c r="K1160" s="12"/>
      <c r="L1160" s="12"/>
      <c r="M1160" s="15">
        <f t="shared" si="63"/>
        <v>1000</v>
      </c>
      <c r="N1160" s="12"/>
    </row>
    <row r="1161" spans="1:14" x14ac:dyDescent="0.2">
      <c r="A1161" s="7"/>
      <c r="B1161" s="13">
        <v>1100122</v>
      </c>
      <c r="C1161" s="14" t="s">
        <v>303</v>
      </c>
      <c r="D1161" s="14" t="s">
        <v>304</v>
      </c>
      <c r="E1161" s="13">
        <v>3521</v>
      </c>
      <c r="F1161" s="12" t="s">
        <v>142</v>
      </c>
      <c r="G1161" s="12" t="s">
        <v>136</v>
      </c>
      <c r="H1161" s="15">
        <v>5000</v>
      </c>
      <c r="I1161" s="12"/>
      <c r="J1161" s="12"/>
      <c r="K1161" s="12"/>
      <c r="L1161" s="12"/>
      <c r="M1161" s="15">
        <f t="shared" si="63"/>
        <v>5000</v>
      </c>
      <c r="N1161" s="12"/>
    </row>
    <row r="1162" spans="1:14" x14ac:dyDescent="0.2">
      <c r="A1162" s="7"/>
      <c r="B1162" s="13">
        <v>1100122</v>
      </c>
      <c r="C1162" s="14" t="s">
        <v>303</v>
      </c>
      <c r="D1162" s="14" t="s">
        <v>304</v>
      </c>
      <c r="E1162" s="13">
        <v>3571</v>
      </c>
      <c r="F1162" s="12" t="s">
        <v>142</v>
      </c>
      <c r="G1162" s="12" t="s">
        <v>92</v>
      </c>
      <c r="H1162" s="15">
        <v>5000</v>
      </c>
      <c r="I1162" s="12"/>
      <c r="J1162" s="12"/>
      <c r="K1162" s="12"/>
      <c r="L1162" s="12"/>
      <c r="M1162" s="15">
        <f t="shared" si="63"/>
        <v>5000</v>
      </c>
      <c r="N1162" s="12"/>
    </row>
    <row r="1163" spans="1:14" x14ac:dyDescent="0.2">
      <c r="A1163" s="7"/>
      <c r="B1163" s="13">
        <v>1100122</v>
      </c>
      <c r="C1163" s="14" t="s">
        <v>303</v>
      </c>
      <c r="D1163" s="14" t="s">
        <v>304</v>
      </c>
      <c r="E1163" s="13">
        <v>5111</v>
      </c>
      <c r="F1163" s="12" t="s">
        <v>142</v>
      </c>
      <c r="G1163" s="12" t="s">
        <v>137</v>
      </c>
      <c r="H1163" s="15">
        <v>10000</v>
      </c>
      <c r="I1163" s="12"/>
      <c r="J1163" s="12"/>
      <c r="K1163" s="12"/>
      <c r="L1163" s="12"/>
      <c r="M1163" s="15">
        <f t="shared" si="63"/>
        <v>10000</v>
      </c>
      <c r="N1163" s="12"/>
    </row>
    <row r="1164" spans="1:14" x14ac:dyDescent="0.2">
      <c r="A1164" s="7"/>
      <c r="B1164" s="13">
        <v>1100122</v>
      </c>
      <c r="C1164" s="14" t="s">
        <v>303</v>
      </c>
      <c r="D1164" s="14" t="s">
        <v>304</v>
      </c>
      <c r="E1164" s="13">
        <v>5151</v>
      </c>
      <c r="F1164" s="12" t="s">
        <v>142</v>
      </c>
      <c r="G1164" s="12" t="s">
        <v>128</v>
      </c>
      <c r="H1164" s="15">
        <v>14490</v>
      </c>
      <c r="I1164" s="12"/>
      <c r="J1164" s="12"/>
      <c r="K1164" s="12"/>
      <c r="L1164" s="12"/>
      <c r="M1164" s="15">
        <f t="shared" si="63"/>
        <v>14490</v>
      </c>
      <c r="N1164" s="12"/>
    </row>
    <row r="1165" spans="1:14" x14ac:dyDescent="0.2">
      <c r="A1165" s="7"/>
      <c r="B1165" s="13">
        <v>1500522</v>
      </c>
      <c r="C1165" s="14" t="s">
        <v>303</v>
      </c>
      <c r="D1165" s="14" t="s">
        <v>304</v>
      </c>
      <c r="E1165" s="13">
        <v>1131</v>
      </c>
      <c r="F1165" s="12" t="s">
        <v>142</v>
      </c>
      <c r="G1165" s="14" t="s">
        <v>55</v>
      </c>
      <c r="H1165" s="15">
        <v>400467.1</v>
      </c>
      <c r="I1165" s="12"/>
      <c r="J1165" s="12"/>
      <c r="K1165" s="29"/>
      <c r="L1165" s="30"/>
      <c r="M1165" s="15">
        <f t="shared" si="63"/>
        <v>400467.1</v>
      </c>
      <c r="N1165" s="12"/>
    </row>
    <row r="1166" spans="1:14" ht="45" x14ac:dyDescent="0.2">
      <c r="A1166" s="7" t="s">
        <v>1881</v>
      </c>
      <c r="B1166" s="13">
        <v>1500522</v>
      </c>
      <c r="C1166" s="14" t="s">
        <v>303</v>
      </c>
      <c r="D1166" s="14" t="s">
        <v>304</v>
      </c>
      <c r="E1166" s="13">
        <v>1321</v>
      </c>
      <c r="F1166" s="12" t="s">
        <v>142</v>
      </c>
      <c r="G1166" s="12" t="s">
        <v>56</v>
      </c>
      <c r="H1166" s="15">
        <v>11546.63</v>
      </c>
      <c r="I1166" s="12"/>
      <c r="J1166" s="12"/>
      <c r="K1166" s="29"/>
      <c r="L1166" s="30">
        <v>800</v>
      </c>
      <c r="M1166" s="15">
        <f t="shared" si="63"/>
        <v>10746.63</v>
      </c>
      <c r="N1166" s="35" t="s">
        <v>1886</v>
      </c>
    </row>
    <row r="1167" spans="1:14" x14ac:dyDescent="0.2">
      <c r="A1167" s="7"/>
      <c r="B1167" s="13">
        <v>1500522</v>
      </c>
      <c r="C1167" s="14" t="s">
        <v>303</v>
      </c>
      <c r="D1167" s="14" t="s">
        <v>304</v>
      </c>
      <c r="E1167" s="13">
        <v>1323</v>
      </c>
      <c r="F1167" s="12" t="s">
        <v>142</v>
      </c>
      <c r="G1167" s="12" t="s">
        <v>57</v>
      </c>
      <c r="H1167" s="15">
        <v>46186.77</v>
      </c>
      <c r="I1167" s="12"/>
      <c r="J1167" s="12"/>
      <c r="K1167" s="29"/>
      <c r="L1167" s="30"/>
      <c r="M1167" s="15">
        <f t="shared" si="63"/>
        <v>46186.77</v>
      </c>
      <c r="N1167" s="12"/>
    </row>
    <row r="1168" spans="1:14" x14ac:dyDescent="0.2">
      <c r="A1168" s="7"/>
      <c r="B1168" s="13">
        <v>1500522</v>
      </c>
      <c r="C1168" s="14" t="s">
        <v>303</v>
      </c>
      <c r="D1168" s="14" t="s">
        <v>304</v>
      </c>
      <c r="E1168" s="13">
        <v>1413</v>
      </c>
      <c r="F1168" s="12" t="s">
        <v>142</v>
      </c>
      <c r="G1168" s="12" t="s">
        <v>58</v>
      </c>
      <c r="H1168" s="15">
        <v>91679.360000000001</v>
      </c>
      <c r="I1168" s="12"/>
      <c r="J1168" s="12"/>
      <c r="K1168" s="12"/>
      <c r="L1168" s="12"/>
      <c r="M1168" s="15">
        <f t="shared" si="63"/>
        <v>91679.360000000001</v>
      </c>
      <c r="N1168" s="12"/>
    </row>
    <row r="1169" spans="1:14" x14ac:dyDescent="0.2">
      <c r="A1169" s="7"/>
      <c r="B1169" s="13">
        <v>1500522</v>
      </c>
      <c r="C1169" s="14" t="s">
        <v>303</v>
      </c>
      <c r="D1169" s="14" t="s">
        <v>304</v>
      </c>
      <c r="E1169" s="13">
        <v>1421</v>
      </c>
      <c r="F1169" s="12" t="s">
        <v>142</v>
      </c>
      <c r="G1169" s="12" t="s">
        <v>59</v>
      </c>
      <c r="H1169" s="15">
        <v>26831.15</v>
      </c>
      <c r="I1169" s="12"/>
      <c r="J1169" s="12"/>
      <c r="K1169" s="12"/>
      <c r="L1169" s="12"/>
      <c r="M1169" s="15">
        <f t="shared" si="63"/>
        <v>26831.15</v>
      </c>
      <c r="N1169" s="12"/>
    </row>
    <row r="1170" spans="1:14" x14ac:dyDescent="0.2">
      <c r="A1170" s="7"/>
      <c r="B1170" s="13">
        <v>1500522</v>
      </c>
      <c r="C1170" s="14" t="s">
        <v>303</v>
      </c>
      <c r="D1170" s="14" t="s">
        <v>304</v>
      </c>
      <c r="E1170" s="13">
        <v>1431</v>
      </c>
      <c r="F1170" s="12" t="s">
        <v>142</v>
      </c>
      <c r="G1170" s="12" t="s">
        <v>60</v>
      </c>
      <c r="H1170" s="15">
        <v>26476.720000000001</v>
      </c>
      <c r="I1170" s="12"/>
      <c r="J1170" s="12"/>
      <c r="K1170" s="12"/>
      <c r="L1170" s="12"/>
      <c r="M1170" s="15">
        <f t="shared" si="63"/>
        <v>26476.720000000001</v>
      </c>
      <c r="N1170" s="12"/>
    </row>
    <row r="1171" spans="1:14" x14ac:dyDescent="0.2">
      <c r="A1171" s="7"/>
      <c r="B1171" s="13">
        <v>1500522</v>
      </c>
      <c r="C1171" s="14" t="s">
        <v>303</v>
      </c>
      <c r="D1171" s="14" t="s">
        <v>304</v>
      </c>
      <c r="E1171" s="13">
        <v>1542</v>
      </c>
      <c r="F1171" s="12" t="s">
        <v>142</v>
      </c>
      <c r="G1171" s="12" t="s">
        <v>63</v>
      </c>
      <c r="H1171" s="15">
        <v>22527.13</v>
      </c>
      <c r="I1171" s="12"/>
      <c r="J1171" s="12"/>
      <c r="K1171" s="29"/>
      <c r="L1171" s="12"/>
      <c r="M1171" s="15">
        <f t="shared" si="63"/>
        <v>22527.13</v>
      </c>
      <c r="N1171" s="12"/>
    </row>
    <row r="1172" spans="1:14" x14ac:dyDescent="0.2">
      <c r="A1172" s="7"/>
      <c r="B1172" s="13">
        <v>1500522</v>
      </c>
      <c r="C1172" s="14" t="s">
        <v>303</v>
      </c>
      <c r="D1172" s="14" t="s">
        <v>304</v>
      </c>
      <c r="E1172" s="13">
        <v>1543</v>
      </c>
      <c r="F1172" s="12" t="s">
        <v>142</v>
      </c>
      <c r="G1172" s="12" t="s">
        <v>64</v>
      </c>
      <c r="H1172" s="15">
        <v>16697.150000000001</v>
      </c>
      <c r="I1172" s="12"/>
      <c r="J1172" s="12"/>
      <c r="K1172" s="29"/>
      <c r="L1172" s="12"/>
      <c r="M1172" s="15">
        <f t="shared" si="63"/>
        <v>16697.150000000001</v>
      </c>
      <c r="N1172" s="12"/>
    </row>
    <row r="1173" spans="1:14" x14ac:dyDescent="0.2">
      <c r="A1173" s="7"/>
      <c r="B1173" s="13">
        <v>1500522</v>
      </c>
      <c r="C1173" s="14" t="s">
        <v>303</v>
      </c>
      <c r="D1173" s="14" t="s">
        <v>304</v>
      </c>
      <c r="E1173" s="13">
        <v>1544</v>
      </c>
      <c r="F1173" s="12" t="s">
        <v>142</v>
      </c>
      <c r="G1173" s="12" t="s">
        <v>65</v>
      </c>
      <c r="H1173" s="15">
        <v>4993.2</v>
      </c>
      <c r="I1173" s="12"/>
      <c r="J1173" s="12"/>
      <c r="K1173" s="29"/>
      <c r="L1173" s="30"/>
      <c r="M1173" s="15">
        <f t="shared" si="63"/>
        <v>4993.2</v>
      </c>
      <c r="N1173" s="12"/>
    </row>
    <row r="1174" spans="1:14" x14ac:dyDescent="0.2">
      <c r="A1174" s="7"/>
      <c r="B1174" s="13">
        <v>1500522</v>
      </c>
      <c r="C1174" s="14" t="s">
        <v>303</v>
      </c>
      <c r="D1174" s="14" t="s">
        <v>304</v>
      </c>
      <c r="E1174" s="13">
        <v>1591</v>
      </c>
      <c r="F1174" s="12" t="s">
        <v>142</v>
      </c>
      <c r="G1174" s="12" t="s">
        <v>111</v>
      </c>
      <c r="H1174" s="15">
        <v>6518.67</v>
      </c>
      <c r="I1174" s="12"/>
      <c r="J1174" s="12"/>
      <c r="K1174" s="12"/>
      <c r="L1174" s="12"/>
      <c r="M1174" s="15">
        <f t="shared" si="63"/>
        <v>6518.67</v>
      </c>
      <c r="N1174" s="12"/>
    </row>
    <row r="1175" spans="1:14" ht="45" x14ac:dyDescent="0.2">
      <c r="A1175" s="7">
        <v>43</v>
      </c>
      <c r="B1175" s="13">
        <v>1500522</v>
      </c>
      <c r="C1175" s="14" t="s">
        <v>303</v>
      </c>
      <c r="D1175" s="14" t="s">
        <v>304</v>
      </c>
      <c r="E1175" s="13">
        <v>3981</v>
      </c>
      <c r="F1175" s="12" t="s">
        <v>142</v>
      </c>
      <c r="G1175" s="12" t="s">
        <v>66</v>
      </c>
      <c r="H1175" s="15">
        <v>11132.5</v>
      </c>
      <c r="I1175" s="12"/>
      <c r="J1175" s="12"/>
      <c r="K1175" s="29">
        <v>600</v>
      </c>
      <c r="L1175" s="30"/>
      <c r="M1175" s="15">
        <f t="shared" si="63"/>
        <v>11732.5</v>
      </c>
      <c r="N1175" s="35" t="s">
        <v>1865</v>
      </c>
    </row>
    <row r="1176" spans="1:14" ht="15" x14ac:dyDescent="0.25">
      <c r="A1176" s="7"/>
      <c r="B1176" s="23" t="s">
        <v>305</v>
      </c>
      <c r="C1176" s="23"/>
      <c r="D1176" s="23"/>
      <c r="E1176" s="23"/>
      <c r="F1176" s="24"/>
      <c r="G1176" s="25" t="s">
        <v>18</v>
      </c>
      <c r="H1176" s="27">
        <v>932376.38</v>
      </c>
      <c r="I1176" s="27">
        <f t="shared" ref="I1176:L1176" si="64">SUM(I1137:I1175)</f>
        <v>0</v>
      </c>
      <c r="J1176" s="27">
        <f t="shared" si="64"/>
        <v>0</v>
      </c>
      <c r="K1176" s="27">
        <f t="shared" si="64"/>
        <v>600</v>
      </c>
      <c r="L1176" s="27">
        <f t="shared" si="64"/>
        <v>800</v>
      </c>
      <c r="M1176" s="27">
        <f>SUM(M1137:M1175)</f>
        <v>932176.38</v>
      </c>
      <c r="N1176" s="12"/>
    </row>
    <row r="1177" spans="1:14" ht="15" x14ac:dyDescent="0.25">
      <c r="A1177" s="7"/>
      <c r="B1177" s="23" t="s">
        <v>306</v>
      </c>
      <c r="C1177" s="21"/>
      <c r="D1177" s="21"/>
      <c r="E1177" s="32"/>
      <c r="F1177" s="21"/>
      <c r="G1177" s="33"/>
      <c r="H1177" s="21"/>
      <c r="I1177" s="21"/>
      <c r="J1177" s="21"/>
      <c r="K1177" s="21"/>
      <c r="L1177" s="21"/>
      <c r="M1177" s="21"/>
      <c r="N1177" s="12"/>
    </row>
    <row r="1178" spans="1:14" x14ac:dyDescent="0.2">
      <c r="A1178" s="7"/>
      <c r="B1178" s="13">
        <v>1100121</v>
      </c>
      <c r="C1178" s="14" t="s">
        <v>307</v>
      </c>
      <c r="D1178" s="14" t="s">
        <v>308</v>
      </c>
      <c r="E1178" s="13">
        <v>2411</v>
      </c>
      <c r="F1178" s="12" t="s">
        <v>309</v>
      </c>
      <c r="G1178" s="12" t="s">
        <v>75</v>
      </c>
      <c r="H1178" s="15">
        <v>0</v>
      </c>
      <c r="I1178" s="12"/>
      <c r="J1178" s="12"/>
      <c r="K1178" s="12"/>
      <c r="L1178" s="12"/>
      <c r="M1178" s="15">
        <f t="shared" ref="M1178:M1241" si="65">H1178+I1178-J1178+K1178-L1178</f>
        <v>0</v>
      </c>
      <c r="N1178" s="12"/>
    </row>
    <row r="1179" spans="1:14" x14ac:dyDescent="0.2">
      <c r="A1179" s="7"/>
      <c r="B1179" s="13">
        <v>1100121</v>
      </c>
      <c r="C1179" s="14" t="s">
        <v>307</v>
      </c>
      <c r="D1179" s="14" t="s">
        <v>308</v>
      </c>
      <c r="E1179" s="13">
        <v>3321</v>
      </c>
      <c r="F1179" s="12" t="s">
        <v>309</v>
      </c>
      <c r="G1179" s="12" t="s">
        <v>162</v>
      </c>
      <c r="H1179" s="15">
        <v>493125.42</v>
      </c>
      <c r="I1179" s="12"/>
      <c r="J1179" s="12"/>
      <c r="K1179" s="12"/>
      <c r="L1179" s="12"/>
      <c r="M1179" s="15">
        <f t="shared" si="65"/>
        <v>493125.42</v>
      </c>
      <c r="N1179" s="12"/>
    </row>
    <row r="1180" spans="1:14" x14ac:dyDescent="0.2">
      <c r="A1180" s="7"/>
      <c r="B1180" s="13">
        <v>1100121</v>
      </c>
      <c r="C1180" s="14" t="s">
        <v>307</v>
      </c>
      <c r="D1180" s="14" t="s">
        <v>308</v>
      </c>
      <c r="E1180" s="13">
        <v>5151</v>
      </c>
      <c r="F1180" s="12" t="s">
        <v>309</v>
      </c>
      <c r="G1180" s="12" t="s">
        <v>128</v>
      </c>
      <c r="H1180" s="15">
        <v>0</v>
      </c>
      <c r="I1180" s="12"/>
      <c r="J1180" s="12"/>
      <c r="K1180" s="29"/>
      <c r="L1180" s="12"/>
      <c r="M1180" s="15">
        <f t="shared" si="65"/>
        <v>0</v>
      </c>
      <c r="N1180" s="12"/>
    </row>
    <row r="1181" spans="1:14" x14ac:dyDescent="0.2">
      <c r="A1181" s="7"/>
      <c r="B1181" s="13">
        <v>1100121</v>
      </c>
      <c r="C1181" s="14" t="s">
        <v>307</v>
      </c>
      <c r="D1181" s="14" t="s">
        <v>308</v>
      </c>
      <c r="E1181" s="13">
        <v>5691</v>
      </c>
      <c r="F1181" s="12" t="s">
        <v>309</v>
      </c>
      <c r="G1181" s="12" t="s">
        <v>229</v>
      </c>
      <c r="H1181" s="15">
        <v>400000</v>
      </c>
      <c r="I1181" s="12"/>
      <c r="J1181" s="12"/>
      <c r="K1181" s="29"/>
      <c r="L1181" s="12"/>
      <c r="M1181" s="15">
        <f t="shared" si="65"/>
        <v>400000</v>
      </c>
      <c r="N1181" s="12"/>
    </row>
    <row r="1182" spans="1:14" x14ac:dyDescent="0.2">
      <c r="A1182" s="7"/>
      <c r="B1182" s="13">
        <v>1100122</v>
      </c>
      <c r="C1182" s="14" t="s">
        <v>307</v>
      </c>
      <c r="D1182" s="14" t="s">
        <v>308</v>
      </c>
      <c r="E1182" s="13">
        <v>2111</v>
      </c>
      <c r="F1182" s="12" t="s">
        <v>309</v>
      </c>
      <c r="G1182" s="12" t="s">
        <v>37</v>
      </c>
      <c r="H1182" s="15">
        <v>160342</v>
      </c>
      <c r="I1182" s="12"/>
      <c r="J1182" s="12"/>
      <c r="K1182" s="29"/>
      <c r="L1182" s="12"/>
      <c r="M1182" s="15">
        <f t="shared" si="65"/>
        <v>160342</v>
      </c>
      <c r="N1182" s="98"/>
    </row>
    <row r="1183" spans="1:14" x14ac:dyDescent="0.2">
      <c r="A1183" s="7"/>
      <c r="B1183" s="13">
        <v>1100122</v>
      </c>
      <c r="C1183" s="14" t="s">
        <v>307</v>
      </c>
      <c r="D1183" s="14" t="s">
        <v>308</v>
      </c>
      <c r="E1183" s="13">
        <v>2121</v>
      </c>
      <c r="F1183" s="12" t="s">
        <v>309</v>
      </c>
      <c r="G1183" s="12" t="s">
        <v>119</v>
      </c>
      <c r="H1183" s="15">
        <v>91766</v>
      </c>
      <c r="I1183" s="12"/>
      <c r="J1183" s="12"/>
      <c r="K1183" s="29"/>
      <c r="L1183" s="12"/>
      <c r="M1183" s="15">
        <f t="shared" si="65"/>
        <v>91766</v>
      </c>
      <c r="N1183" s="98"/>
    </row>
    <row r="1184" spans="1:14" x14ac:dyDescent="0.2">
      <c r="A1184" s="7"/>
      <c r="B1184" s="13">
        <v>1100122</v>
      </c>
      <c r="C1184" s="14" t="s">
        <v>307</v>
      </c>
      <c r="D1184" s="14" t="s">
        <v>308</v>
      </c>
      <c r="E1184" s="13">
        <v>2141</v>
      </c>
      <c r="F1184" s="12" t="s">
        <v>309</v>
      </c>
      <c r="G1184" s="12" t="s">
        <v>39</v>
      </c>
      <c r="H1184" s="15">
        <v>16070</v>
      </c>
      <c r="I1184" s="12"/>
      <c r="J1184" s="12"/>
      <c r="K1184" s="29"/>
      <c r="L1184" s="12"/>
      <c r="M1184" s="15">
        <f t="shared" si="65"/>
        <v>16070</v>
      </c>
      <c r="N1184" s="12"/>
    </row>
    <row r="1185" spans="1:14" x14ac:dyDescent="0.2">
      <c r="A1185" s="7"/>
      <c r="B1185" s="13">
        <v>1100122</v>
      </c>
      <c r="C1185" s="14" t="s">
        <v>307</v>
      </c>
      <c r="D1185" s="14" t="s">
        <v>308</v>
      </c>
      <c r="E1185" s="13">
        <v>2161</v>
      </c>
      <c r="F1185" s="12" t="s">
        <v>309</v>
      </c>
      <c r="G1185" s="12" t="s">
        <v>40</v>
      </c>
      <c r="H1185" s="15">
        <v>16068</v>
      </c>
      <c r="I1185" s="12"/>
      <c r="J1185" s="12"/>
      <c r="K1185" s="29"/>
      <c r="L1185" s="30"/>
      <c r="M1185" s="15">
        <f t="shared" si="65"/>
        <v>16068</v>
      </c>
      <c r="N1185" s="12"/>
    </row>
    <row r="1186" spans="1:14" x14ac:dyDescent="0.2">
      <c r="A1186" s="7"/>
      <c r="B1186" s="13">
        <v>1100122</v>
      </c>
      <c r="C1186" s="14" t="s">
        <v>307</v>
      </c>
      <c r="D1186" s="14" t="s">
        <v>308</v>
      </c>
      <c r="E1186" s="13">
        <v>2212</v>
      </c>
      <c r="F1186" s="12" t="s">
        <v>309</v>
      </c>
      <c r="G1186" s="12" t="s">
        <v>41</v>
      </c>
      <c r="H1186" s="15">
        <v>16068</v>
      </c>
      <c r="I1186" s="12"/>
      <c r="J1186" s="12"/>
      <c r="K1186" s="29"/>
      <c r="L1186" s="30"/>
      <c r="M1186" s="15">
        <f t="shared" si="65"/>
        <v>16068</v>
      </c>
      <c r="N1186" s="12"/>
    </row>
    <row r="1187" spans="1:14" x14ac:dyDescent="0.2">
      <c r="A1187" s="7"/>
      <c r="B1187" s="13">
        <v>1100122</v>
      </c>
      <c r="C1187" s="14" t="s">
        <v>307</v>
      </c>
      <c r="D1187" s="14" t="s">
        <v>308</v>
      </c>
      <c r="E1187" s="13">
        <v>2411</v>
      </c>
      <c r="F1187" s="12" t="s">
        <v>309</v>
      </c>
      <c r="G1187" s="12" t="s">
        <v>75</v>
      </c>
      <c r="H1187" s="15">
        <v>100000</v>
      </c>
      <c r="I1187" s="12"/>
      <c r="J1187" s="12"/>
      <c r="K1187" s="29"/>
      <c r="L1187" s="30"/>
      <c r="M1187" s="15">
        <f t="shared" si="65"/>
        <v>100000</v>
      </c>
      <c r="N1187" s="12"/>
    </row>
    <row r="1188" spans="1:14" x14ac:dyDescent="0.2">
      <c r="A1188" s="7"/>
      <c r="B1188" s="13">
        <v>1100122</v>
      </c>
      <c r="C1188" s="14" t="s">
        <v>307</v>
      </c>
      <c r="D1188" s="14" t="s">
        <v>308</v>
      </c>
      <c r="E1188" s="13">
        <v>2421</v>
      </c>
      <c r="F1188" s="12" t="s">
        <v>309</v>
      </c>
      <c r="G1188" s="12" t="s">
        <v>130</v>
      </c>
      <c r="H1188" s="15">
        <v>40734</v>
      </c>
      <c r="I1188" s="12"/>
      <c r="J1188" s="12"/>
      <c r="K1188" s="29"/>
      <c r="L1188" s="30"/>
      <c r="M1188" s="15">
        <f t="shared" si="65"/>
        <v>40734</v>
      </c>
      <c r="N1188" s="98"/>
    </row>
    <row r="1189" spans="1:14" x14ac:dyDescent="0.2">
      <c r="A1189" s="7"/>
      <c r="B1189" s="13">
        <v>1100122</v>
      </c>
      <c r="C1189" s="14" t="s">
        <v>307</v>
      </c>
      <c r="D1189" s="14" t="s">
        <v>308</v>
      </c>
      <c r="E1189" s="13">
        <v>2461</v>
      </c>
      <c r="F1189" s="12" t="s">
        <v>309</v>
      </c>
      <c r="G1189" s="12" t="s">
        <v>43</v>
      </c>
      <c r="H1189" s="15">
        <v>10712</v>
      </c>
      <c r="I1189" s="12"/>
      <c r="J1189" s="12"/>
      <c r="K1189" s="29"/>
      <c r="L1189" s="30"/>
      <c r="M1189" s="15">
        <f t="shared" si="65"/>
        <v>10712</v>
      </c>
      <c r="N1189" s="12"/>
    </row>
    <row r="1190" spans="1:14" x14ac:dyDescent="0.2">
      <c r="A1190" s="7"/>
      <c r="B1190" s="13">
        <v>1100122</v>
      </c>
      <c r="C1190" s="14" t="s">
        <v>307</v>
      </c>
      <c r="D1190" s="14" t="s">
        <v>308</v>
      </c>
      <c r="E1190" s="13">
        <v>2471</v>
      </c>
      <c r="F1190" s="12" t="s">
        <v>309</v>
      </c>
      <c r="G1190" s="12" t="s">
        <v>78</v>
      </c>
      <c r="H1190" s="15">
        <v>29994</v>
      </c>
      <c r="I1190" s="12"/>
      <c r="J1190" s="12"/>
      <c r="K1190" s="29"/>
      <c r="L1190" s="30"/>
      <c r="M1190" s="15">
        <f t="shared" si="65"/>
        <v>29994</v>
      </c>
      <c r="N1190" s="12"/>
    </row>
    <row r="1191" spans="1:14" x14ac:dyDescent="0.2">
      <c r="A1191" s="7"/>
      <c r="B1191" s="13">
        <v>1100122</v>
      </c>
      <c r="C1191" s="14" t="s">
        <v>307</v>
      </c>
      <c r="D1191" s="14" t="s">
        <v>308</v>
      </c>
      <c r="E1191" s="13">
        <v>2491</v>
      </c>
      <c r="F1191" s="12" t="s">
        <v>309</v>
      </c>
      <c r="G1191" s="12" t="s">
        <v>80</v>
      </c>
      <c r="H1191" s="15">
        <v>16711</v>
      </c>
      <c r="I1191" s="12"/>
      <c r="J1191" s="12"/>
      <c r="K1191" s="29"/>
      <c r="L1191" s="30"/>
      <c r="M1191" s="15">
        <f t="shared" si="65"/>
        <v>16711</v>
      </c>
      <c r="N1191" s="12"/>
    </row>
    <row r="1192" spans="1:14" x14ac:dyDescent="0.2">
      <c r="A1192" s="7"/>
      <c r="B1192" s="13">
        <v>1100122</v>
      </c>
      <c r="C1192" s="14" t="s">
        <v>307</v>
      </c>
      <c r="D1192" s="14" t="s">
        <v>308</v>
      </c>
      <c r="E1192" s="13">
        <v>2531</v>
      </c>
      <c r="F1192" s="12" t="s">
        <v>309</v>
      </c>
      <c r="G1192" s="12" t="s">
        <v>121</v>
      </c>
      <c r="H1192" s="15">
        <v>5356</v>
      </c>
      <c r="I1192" s="12"/>
      <c r="J1192" s="12"/>
      <c r="K1192" s="29"/>
      <c r="L1192" s="30"/>
      <c r="M1192" s="15">
        <f t="shared" si="65"/>
        <v>5356</v>
      </c>
      <c r="N1192" s="12"/>
    </row>
    <row r="1193" spans="1:14" x14ac:dyDescent="0.2">
      <c r="A1193" s="7"/>
      <c r="B1193" s="13">
        <v>1100122</v>
      </c>
      <c r="C1193" s="14" t="s">
        <v>307</v>
      </c>
      <c r="D1193" s="14" t="s">
        <v>308</v>
      </c>
      <c r="E1193" s="13">
        <v>2722</v>
      </c>
      <c r="F1193" s="12" t="s">
        <v>309</v>
      </c>
      <c r="G1193" s="12" t="s">
        <v>82</v>
      </c>
      <c r="H1193" s="15">
        <v>26780</v>
      </c>
      <c r="I1193" s="12"/>
      <c r="J1193" s="12"/>
      <c r="K1193" s="29"/>
      <c r="L1193" s="30"/>
      <c r="M1193" s="15">
        <f t="shared" si="65"/>
        <v>26780</v>
      </c>
      <c r="N1193" s="12"/>
    </row>
    <row r="1194" spans="1:14" x14ac:dyDescent="0.2">
      <c r="A1194" s="7"/>
      <c r="B1194" s="13">
        <v>1100122</v>
      </c>
      <c r="C1194" s="14" t="s">
        <v>307</v>
      </c>
      <c r="D1194" s="14" t="s">
        <v>308</v>
      </c>
      <c r="E1194" s="13">
        <v>2911</v>
      </c>
      <c r="F1194" s="12" t="s">
        <v>309</v>
      </c>
      <c r="G1194" s="12" t="s">
        <v>44</v>
      </c>
      <c r="H1194" s="15">
        <v>37492</v>
      </c>
      <c r="I1194" s="12"/>
      <c r="J1194" s="12"/>
      <c r="K1194" s="29"/>
      <c r="L1194" s="30"/>
      <c r="M1194" s="15">
        <f t="shared" si="65"/>
        <v>37492</v>
      </c>
      <c r="N1194" s="12"/>
    </row>
    <row r="1195" spans="1:14" x14ac:dyDescent="0.2">
      <c r="A1195" s="7"/>
      <c r="B1195" s="13">
        <v>1100122</v>
      </c>
      <c r="C1195" s="14" t="s">
        <v>307</v>
      </c>
      <c r="D1195" s="14" t="s">
        <v>308</v>
      </c>
      <c r="E1195" s="13">
        <v>2921</v>
      </c>
      <c r="F1195" s="12" t="s">
        <v>309</v>
      </c>
      <c r="G1195" s="12" t="s">
        <v>122</v>
      </c>
      <c r="H1195" s="15">
        <v>10712</v>
      </c>
      <c r="I1195" s="12"/>
      <c r="J1195" s="12"/>
      <c r="K1195" s="29"/>
      <c r="L1195" s="30"/>
      <c r="M1195" s="15">
        <f t="shared" si="65"/>
        <v>10712</v>
      </c>
      <c r="N1195" s="12"/>
    </row>
    <row r="1196" spans="1:14" x14ac:dyDescent="0.2">
      <c r="A1196" s="7"/>
      <c r="B1196" s="13">
        <v>1100122</v>
      </c>
      <c r="C1196" s="14" t="s">
        <v>307</v>
      </c>
      <c r="D1196" s="14" t="s">
        <v>308</v>
      </c>
      <c r="E1196" s="13">
        <v>2941</v>
      </c>
      <c r="F1196" s="12" t="s">
        <v>309</v>
      </c>
      <c r="G1196" s="12" t="s">
        <v>45</v>
      </c>
      <c r="H1196" s="15">
        <v>4927</v>
      </c>
      <c r="I1196" s="12"/>
      <c r="J1196" s="12"/>
      <c r="K1196" s="29"/>
      <c r="L1196" s="30"/>
      <c r="M1196" s="15">
        <f t="shared" si="65"/>
        <v>4927</v>
      </c>
      <c r="N1196" s="12"/>
    </row>
    <row r="1197" spans="1:14" x14ac:dyDescent="0.2">
      <c r="A1197" s="7"/>
      <c r="B1197" s="13">
        <v>1100122</v>
      </c>
      <c r="C1197" s="14" t="s">
        <v>307</v>
      </c>
      <c r="D1197" s="14" t="s">
        <v>308</v>
      </c>
      <c r="E1197" s="13">
        <v>2961</v>
      </c>
      <c r="F1197" s="12" t="s">
        <v>309</v>
      </c>
      <c r="G1197" s="12" t="s">
        <v>123</v>
      </c>
      <c r="H1197" s="15">
        <v>1000000</v>
      </c>
      <c r="I1197" s="12"/>
      <c r="J1197" s="12"/>
      <c r="K1197" s="29"/>
      <c r="L1197" s="30"/>
      <c r="M1197" s="15">
        <f t="shared" si="65"/>
        <v>1000000</v>
      </c>
      <c r="N1197" s="12"/>
    </row>
    <row r="1198" spans="1:14" ht="15" x14ac:dyDescent="0.2">
      <c r="A1198" s="7"/>
      <c r="B1198" s="13">
        <v>1100122</v>
      </c>
      <c r="C1198" s="44" t="s">
        <v>307</v>
      </c>
      <c r="D1198" s="44" t="s">
        <v>308</v>
      </c>
      <c r="E1198" s="13">
        <v>3181</v>
      </c>
      <c r="F1198" s="34" t="s">
        <v>309</v>
      </c>
      <c r="G1198" s="12" t="s">
        <v>112</v>
      </c>
      <c r="H1198" s="15">
        <v>2000</v>
      </c>
      <c r="I1198" s="12"/>
      <c r="J1198" s="12"/>
      <c r="K1198" s="29"/>
      <c r="L1198" s="30"/>
      <c r="M1198" s="15">
        <f t="shared" si="65"/>
        <v>2000</v>
      </c>
      <c r="N1198" s="35"/>
    </row>
    <row r="1199" spans="1:14" x14ac:dyDescent="0.2">
      <c r="A1199" s="7"/>
      <c r="B1199" s="13">
        <v>1100122</v>
      </c>
      <c r="C1199" s="14" t="s">
        <v>307</v>
      </c>
      <c r="D1199" s="14" t="s">
        <v>308</v>
      </c>
      <c r="E1199" s="13">
        <v>3321</v>
      </c>
      <c r="F1199" s="12" t="s">
        <v>309</v>
      </c>
      <c r="G1199" s="12" t="s">
        <v>162</v>
      </c>
      <c r="H1199" s="15">
        <v>7300000</v>
      </c>
      <c r="I1199" s="12"/>
      <c r="J1199" s="12"/>
      <c r="K1199" s="29"/>
      <c r="L1199" s="30"/>
      <c r="M1199" s="15">
        <f t="shared" si="65"/>
        <v>7300000</v>
      </c>
      <c r="N1199" s="98"/>
    </row>
    <row r="1200" spans="1:14" ht="15" x14ac:dyDescent="0.2">
      <c r="A1200" s="7"/>
      <c r="B1200" s="13">
        <v>1100122</v>
      </c>
      <c r="C1200" s="14" t="s">
        <v>307</v>
      </c>
      <c r="D1200" s="14" t="s">
        <v>308</v>
      </c>
      <c r="E1200" s="13">
        <v>3341</v>
      </c>
      <c r="F1200" s="12" t="s">
        <v>309</v>
      </c>
      <c r="G1200" s="12" t="s">
        <v>89</v>
      </c>
      <c r="H1200" s="15">
        <v>21494</v>
      </c>
      <c r="I1200" s="12"/>
      <c r="J1200" s="12"/>
      <c r="K1200" s="29"/>
      <c r="L1200" s="30"/>
      <c r="M1200" s="15">
        <f t="shared" si="65"/>
        <v>21494</v>
      </c>
      <c r="N1200" s="35"/>
    </row>
    <row r="1201" spans="1:14" x14ac:dyDescent="0.2">
      <c r="A1201" s="7"/>
      <c r="B1201" s="13">
        <v>1100122</v>
      </c>
      <c r="C1201" s="14" t="s">
        <v>307</v>
      </c>
      <c r="D1201" s="14" t="s">
        <v>308</v>
      </c>
      <c r="E1201" s="13">
        <v>3361</v>
      </c>
      <c r="F1201" s="12" t="s">
        <v>309</v>
      </c>
      <c r="G1201" s="12" t="s">
        <v>47</v>
      </c>
      <c r="H1201" s="15">
        <v>9004</v>
      </c>
      <c r="I1201" s="12"/>
      <c r="J1201" s="12"/>
      <c r="K1201" s="29"/>
      <c r="L1201" s="30"/>
      <c r="M1201" s="15">
        <f t="shared" si="65"/>
        <v>9004</v>
      </c>
      <c r="N1201" s="12"/>
    </row>
    <row r="1202" spans="1:14" x14ac:dyDescent="0.2">
      <c r="A1202" s="7"/>
      <c r="B1202" s="13">
        <v>1100122</v>
      </c>
      <c r="C1202" s="14" t="s">
        <v>307</v>
      </c>
      <c r="D1202" s="14" t="s">
        <v>308</v>
      </c>
      <c r="E1202" s="13">
        <v>3391</v>
      </c>
      <c r="F1202" s="12" t="s">
        <v>309</v>
      </c>
      <c r="G1202" s="12" t="s">
        <v>48</v>
      </c>
      <c r="H1202" s="15">
        <v>267806</v>
      </c>
      <c r="I1202" s="12"/>
      <c r="J1202" s="12"/>
      <c r="K1202" s="29"/>
      <c r="L1202" s="30"/>
      <c r="M1202" s="15">
        <f t="shared" si="65"/>
        <v>267806</v>
      </c>
      <c r="N1202" s="12"/>
    </row>
    <row r="1203" spans="1:14" x14ac:dyDescent="0.2">
      <c r="A1203" s="7"/>
      <c r="B1203" s="13">
        <v>1100122</v>
      </c>
      <c r="C1203" s="14" t="s">
        <v>307</v>
      </c>
      <c r="D1203" s="14" t="s">
        <v>308</v>
      </c>
      <c r="E1203" s="13">
        <v>3511</v>
      </c>
      <c r="F1203" s="12" t="s">
        <v>309</v>
      </c>
      <c r="G1203" s="12" t="s">
        <v>91</v>
      </c>
      <c r="H1203" s="15">
        <v>91494</v>
      </c>
      <c r="I1203" s="12"/>
      <c r="J1203" s="12"/>
      <c r="K1203" s="29"/>
      <c r="L1203" s="30"/>
      <c r="M1203" s="15">
        <f t="shared" si="65"/>
        <v>91494</v>
      </c>
      <c r="N1203" s="12"/>
    </row>
    <row r="1204" spans="1:14" x14ac:dyDescent="0.2">
      <c r="A1204" s="7"/>
      <c r="B1204" s="13">
        <v>1100122</v>
      </c>
      <c r="C1204" s="14" t="s">
        <v>307</v>
      </c>
      <c r="D1204" s="14" t="s">
        <v>308</v>
      </c>
      <c r="E1204" s="13">
        <v>3512</v>
      </c>
      <c r="F1204" s="12" t="s">
        <v>309</v>
      </c>
      <c r="G1204" s="12" t="s">
        <v>267</v>
      </c>
      <c r="H1204" s="15">
        <v>20000</v>
      </c>
      <c r="I1204" s="12"/>
      <c r="J1204" s="12"/>
      <c r="K1204" s="29"/>
      <c r="L1204" s="30"/>
      <c r="M1204" s="15">
        <f t="shared" si="65"/>
        <v>20000</v>
      </c>
      <c r="N1204" s="12"/>
    </row>
    <row r="1205" spans="1:14" x14ac:dyDescent="0.2">
      <c r="A1205" s="7"/>
      <c r="B1205" s="13">
        <v>1100122</v>
      </c>
      <c r="C1205" s="14" t="s">
        <v>307</v>
      </c>
      <c r="D1205" s="14" t="s">
        <v>308</v>
      </c>
      <c r="E1205" s="13">
        <v>3521</v>
      </c>
      <c r="F1205" s="12" t="s">
        <v>309</v>
      </c>
      <c r="G1205" s="12" t="s">
        <v>136</v>
      </c>
      <c r="H1205" s="15">
        <v>26780</v>
      </c>
      <c r="I1205" s="12"/>
      <c r="J1205" s="12"/>
      <c r="K1205" s="29"/>
      <c r="L1205" s="30"/>
      <c r="M1205" s="15">
        <f t="shared" si="65"/>
        <v>26780</v>
      </c>
      <c r="N1205" s="12"/>
    </row>
    <row r="1206" spans="1:14" x14ac:dyDescent="0.2">
      <c r="A1206" s="7"/>
      <c r="B1206" s="13">
        <v>1100122</v>
      </c>
      <c r="C1206" s="14" t="s">
        <v>307</v>
      </c>
      <c r="D1206" s="14" t="s">
        <v>308</v>
      </c>
      <c r="E1206" s="13">
        <v>3531</v>
      </c>
      <c r="F1206" s="12" t="s">
        <v>309</v>
      </c>
      <c r="G1206" s="12" t="s">
        <v>50</v>
      </c>
      <c r="H1206" s="15">
        <v>6831</v>
      </c>
      <c r="I1206" s="12"/>
      <c r="J1206" s="12"/>
      <c r="K1206" s="29"/>
      <c r="L1206" s="30"/>
      <c r="M1206" s="15">
        <f t="shared" si="65"/>
        <v>6831</v>
      </c>
      <c r="N1206" s="12"/>
    </row>
    <row r="1207" spans="1:14" x14ac:dyDescent="0.2">
      <c r="A1207" s="7"/>
      <c r="B1207" s="13">
        <v>1100122</v>
      </c>
      <c r="C1207" s="14" t="s">
        <v>307</v>
      </c>
      <c r="D1207" s="14" t="s">
        <v>308</v>
      </c>
      <c r="E1207" s="13">
        <v>3551</v>
      </c>
      <c r="F1207" s="12" t="s">
        <v>309</v>
      </c>
      <c r="G1207" s="12" t="s">
        <v>124</v>
      </c>
      <c r="H1207" s="15">
        <v>500000</v>
      </c>
      <c r="I1207" s="12"/>
      <c r="J1207" s="12"/>
      <c r="K1207" s="29"/>
      <c r="L1207" s="30"/>
      <c r="M1207" s="15">
        <f t="shared" si="65"/>
        <v>500000</v>
      </c>
      <c r="N1207" s="12"/>
    </row>
    <row r="1208" spans="1:14" x14ac:dyDescent="0.2">
      <c r="A1208" s="7"/>
      <c r="B1208" s="13">
        <v>1100122</v>
      </c>
      <c r="C1208" s="14" t="s">
        <v>307</v>
      </c>
      <c r="D1208" s="14" t="s">
        <v>308</v>
      </c>
      <c r="E1208" s="13">
        <v>3571</v>
      </c>
      <c r="F1208" s="12" t="s">
        <v>309</v>
      </c>
      <c r="G1208" s="12" t="s">
        <v>92</v>
      </c>
      <c r="H1208" s="15">
        <v>37493</v>
      </c>
      <c r="I1208" s="12"/>
      <c r="J1208" s="12"/>
      <c r="K1208" s="12"/>
      <c r="L1208" s="30"/>
      <c r="M1208" s="15">
        <f t="shared" si="65"/>
        <v>37493</v>
      </c>
      <c r="N1208" s="12"/>
    </row>
    <row r="1209" spans="1:14" x14ac:dyDescent="0.2">
      <c r="A1209" s="7"/>
      <c r="B1209" s="13">
        <v>1100122</v>
      </c>
      <c r="C1209" s="14" t="s">
        <v>307</v>
      </c>
      <c r="D1209" s="14" t="s">
        <v>308</v>
      </c>
      <c r="E1209" s="13">
        <v>3591</v>
      </c>
      <c r="F1209" s="12" t="s">
        <v>309</v>
      </c>
      <c r="G1209" s="12" t="s">
        <v>93</v>
      </c>
      <c r="H1209" s="15">
        <v>10712</v>
      </c>
      <c r="I1209" s="12"/>
      <c r="J1209" s="12"/>
      <c r="K1209" s="12"/>
      <c r="L1209" s="30"/>
      <c r="M1209" s="15">
        <f t="shared" si="65"/>
        <v>10712</v>
      </c>
      <c r="N1209" s="12"/>
    </row>
    <row r="1210" spans="1:14" x14ac:dyDescent="0.2">
      <c r="A1210" s="7"/>
      <c r="B1210" s="13">
        <v>1100122</v>
      </c>
      <c r="C1210" s="14" t="s">
        <v>307</v>
      </c>
      <c r="D1210" s="14" t="s">
        <v>308</v>
      </c>
      <c r="E1210" s="13">
        <v>3611</v>
      </c>
      <c r="F1210" s="12" t="s">
        <v>309</v>
      </c>
      <c r="G1210" s="12" t="s">
        <v>94</v>
      </c>
      <c r="H1210" s="15">
        <v>1000000</v>
      </c>
      <c r="I1210" s="12"/>
      <c r="J1210" s="12"/>
      <c r="K1210" s="12"/>
      <c r="L1210" s="30"/>
      <c r="M1210" s="15">
        <f t="shared" si="65"/>
        <v>1000000</v>
      </c>
      <c r="N1210" s="12"/>
    </row>
    <row r="1211" spans="1:14" x14ac:dyDescent="0.2">
      <c r="A1211" s="7"/>
      <c r="B1211" s="13">
        <v>1100122</v>
      </c>
      <c r="C1211" s="14" t="s">
        <v>307</v>
      </c>
      <c r="D1211" s="14" t="s">
        <v>308</v>
      </c>
      <c r="E1211" s="13">
        <v>3612</v>
      </c>
      <c r="F1211" s="12" t="s">
        <v>309</v>
      </c>
      <c r="G1211" s="12" t="s">
        <v>125</v>
      </c>
      <c r="H1211" s="15">
        <v>20182</v>
      </c>
      <c r="I1211" s="12"/>
      <c r="J1211" s="12"/>
      <c r="K1211" s="12"/>
      <c r="L1211" s="30"/>
      <c r="M1211" s="15">
        <f t="shared" si="65"/>
        <v>20182</v>
      </c>
      <c r="N1211" s="12"/>
    </row>
    <row r="1212" spans="1:14" x14ac:dyDescent="0.2">
      <c r="A1212" s="7"/>
      <c r="B1212" s="13">
        <v>1100122</v>
      </c>
      <c r="C1212" s="14" t="s">
        <v>307</v>
      </c>
      <c r="D1212" s="14" t="s">
        <v>308</v>
      </c>
      <c r="E1212" s="13">
        <v>3721</v>
      </c>
      <c r="F1212" s="12" t="s">
        <v>309</v>
      </c>
      <c r="G1212" s="12" t="s">
        <v>51</v>
      </c>
      <c r="H1212" s="15">
        <v>10712</v>
      </c>
      <c r="I1212" s="12"/>
      <c r="J1212" s="12"/>
      <c r="K1212" s="12"/>
      <c r="L1212" s="30"/>
      <c r="M1212" s="15">
        <f t="shared" si="65"/>
        <v>10712</v>
      </c>
      <c r="N1212" s="12"/>
    </row>
    <row r="1213" spans="1:14" x14ac:dyDescent="0.2">
      <c r="A1213" s="7"/>
      <c r="B1213" s="13">
        <v>1100122</v>
      </c>
      <c r="C1213" s="14" t="s">
        <v>307</v>
      </c>
      <c r="D1213" s="14" t="s">
        <v>308</v>
      </c>
      <c r="E1213" s="13">
        <v>3751</v>
      </c>
      <c r="F1213" s="12" t="s">
        <v>309</v>
      </c>
      <c r="G1213" s="12" t="s">
        <v>52</v>
      </c>
      <c r="H1213" s="15">
        <v>9004</v>
      </c>
      <c r="I1213" s="12"/>
      <c r="J1213" s="12"/>
      <c r="K1213" s="12"/>
      <c r="L1213" s="30"/>
      <c r="M1213" s="15">
        <f t="shared" si="65"/>
        <v>9004</v>
      </c>
      <c r="N1213" s="12"/>
    </row>
    <row r="1214" spans="1:14" x14ac:dyDescent="0.2">
      <c r="A1214" s="7"/>
      <c r="B1214" s="13">
        <v>1100122</v>
      </c>
      <c r="C1214" s="14" t="s">
        <v>307</v>
      </c>
      <c r="D1214" s="14" t="s">
        <v>308</v>
      </c>
      <c r="E1214" s="13">
        <v>3853</v>
      </c>
      <c r="F1214" s="12" t="s">
        <v>309</v>
      </c>
      <c r="G1214" s="12" t="s">
        <v>104</v>
      </c>
      <c r="H1214" s="15">
        <v>5356</v>
      </c>
      <c r="I1214" s="12"/>
      <c r="J1214" s="12"/>
      <c r="K1214" s="12"/>
      <c r="L1214" s="30"/>
      <c r="M1214" s="15">
        <f t="shared" si="65"/>
        <v>5356</v>
      </c>
      <c r="N1214" s="12"/>
    </row>
    <row r="1215" spans="1:14" x14ac:dyDescent="0.2">
      <c r="A1215" s="7"/>
      <c r="B1215" s="13">
        <v>1100122</v>
      </c>
      <c r="C1215" s="14" t="s">
        <v>307</v>
      </c>
      <c r="D1215" s="14" t="s">
        <v>308</v>
      </c>
      <c r="E1215" s="13">
        <v>3961</v>
      </c>
      <c r="F1215" s="12" t="s">
        <v>309</v>
      </c>
      <c r="G1215" s="12" t="s">
        <v>105</v>
      </c>
      <c r="H1215" s="15">
        <v>3726</v>
      </c>
      <c r="I1215" s="12"/>
      <c r="J1215" s="12"/>
      <c r="K1215" s="12"/>
      <c r="L1215" s="30"/>
      <c r="M1215" s="15">
        <f t="shared" si="65"/>
        <v>3726</v>
      </c>
      <c r="N1215" s="12"/>
    </row>
    <row r="1216" spans="1:14" x14ac:dyDescent="0.2">
      <c r="A1216" s="7"/>
      <c r="B1216" s="13">
        <v>1100122</v>
      </c>
      <c r="C1216" s="14" t="s">
        <v>307</v>
      </c>
      <c r="D1216" s="14" t="s">
        <v>308</v>
      </c>
      <c r="E1216" s="13">
        <v>5111</v>
      </c>
      <c r="F1216" s="12" t="s">
        <v>309</v>
      </c>
      <c r="G1216" s="12" t="s">
        <v>137</v>
      </c>
      <c r="H1216" s="15">
        <v>26780</v>
      </c>
      <c r="I1216" s="12"/>
      <c r="J1216" s="12"/>
      <c r="K1216" s="12"/>
      <c r="L1216" s="30"/>
      <c r="M1216" s="15">
        <f t="shared" si="65"/>
        <v>26780</v>
      </c>
      <c r="N1216" s="12"/>
    </row>
    <row r="1217" spans="1:14" x14ac:dyDescent="0.2">
      <c r="A1217" s="7"/>
      <c r="B1217" s="13">
        <v>1100122</v>
      </c>
      <c r="C1217" s="14" t="s">
        <v>307</v>
      </c>
      <c r="D1217" s="14" t="s">
        <v>308</v>
      </c>
      <c r="E1217" s="13">
        <v>5151</v>
      </c>
      <c r="F1217" s="12" t="s">
        <v>309</v>
      </c>
      <c r="G1217" s="12" t="s">
        <v>128</v>
      </c>
      <c r="H1217" s="15">
        <v>129816</v>
      </c>
      <c r="I1217" s="12"/>
      <c r="J1217" s="12"/>
      <c r="K1217" s="12"/>
      <c r="L1217" s="30"/>
      <c r="M1217" s="15">
        <f t="shared" si="65"/>
        <v>129816</v>
      </c>
      <c r="N1217" s="12"/>
    </row>
    <row r="1218" spans="1:14" x14ac:dyDescent="0.2">
      <c r="A1218" s="7"/>
      <c r="B1218" s="13">
        <v>1100122</v>
      </c>
      <c r="C1218" s="14" t="s">
        <v>307</v>
      </c>
      <c r="D1218" s="14" t="s">
        <v>308</v>
      </c>
      <c r="E1218" s="13">
        <v>5152</v>
      </c>
      <c r="F1218" s="12" t="s">
        <v>309</v>
      </c>
      <c r="G1218" s="12" t="s">
        <v>218</v>
      </c>
      <c r="H1218" s="15">
        <v>5356</v>
      </c>
      <c r="I1218" s="12"/>
      <c r="J1218" s="12"/>
      <c r="K1218" s="12"/>
      <c r="L1218" s="30"/>
      <c r="M1218" s="15">
        <f t="shared" si="65"/>
        <v>5356</v>
      </c>
      <c r="N1218" s="12"/>
    </row>
    <row r="1219" spans="1:14" x14ac:dyDescent="0.2">
      <c r="A1219" s="7"/>
      <c r="B1219" s="13">
        <v>1100122</v>
      </c>
      <c r="C1219" s="14" t="s">
        <v>307</v>
      </c>
      <c r="D1219" s="14" t="s">
        <v>308</v>
      </c>
      <c r="E1219" s="13">
        <v>5211</v>
      </c>
      <c r="F1219" s="12" t="s">
        <v>309</v>
      </c>
      <c r="G1219" s="12" t="s">
        <v>209</v>
      </c>
      <c r="H1219" s="15">
        <v>21424</v>
      </c>
      <c r="I1219" s="12"/>
      <c r="J1219" s="12"/>
      <c r="K1219" s="12"/>
      <c r="L1219" s="30"/>
      <c r="M1219" s="15">
        <f t="shared" si="65"/>
        <v>21424</v>
      </c>
      <c r="N1219" s="12"/>
    </row>
    <row r="1220" spans="1:14" x14ac:dyDescent="0.2">
      <c r="A1220" s="7"/>
      <c r="B1220" s="13">
        <v>1100122</v>
      </c>
      <c r="C1220" s="14" t="s">
        <v>307</v>
      </c>
      <c r="D1220" s="14" t="s">
        <v>308</v>
      </c>
      <c r="E1220" s="13">
        <v>5411</v>
      </c>
      <c r="F1220" s="12" t="s">
        <v>309</v>
      </c>
      <c r="G1220" s="12" t="s">
        <v>108</v>
      </c>
      <c r="H1220" s="15">
        <v>803418</v>
      </c>
      <c r="I1220" s="12"/>
      <c r="J1220" s="12"/>
      <c r="K1220" s="12"/>
      <c r="L1220" s="30"/>
      <c r="M1220" s="15">
        <f t="shared" si="65"/>
        <v>803418</v>
      </c>
      <c r="N1220" s="12"/>
    </row>
    <row r="1221" spans="1:14" x14ac:dyDescent="0.2">
      <c r="A1221" s="7"/>
      <c r="B1221" s="13">
        <v>1100122</v>
      </c>
      <c r="C1221" s="14" t="s">
        <v>307</v>
      </c>
      <c r="D1221" s="14" t="s">
        <v>308</v>
      </c>
      <c r="E1221" s="13">
        <v>5631</v>
      </c>
      <c r="F1221" s="12" t="s">
        <v>309</v>
      </c>
      <c r="G1221" s="12" t="s">
        <v>310</v>
      </c>
      <c r="H1221" s="15">
        <v>608062</v>
      </c>
      <c r="I1221" s="12"/>
      <c r="J1221" s="12"/>
      <c r="K1221" s="12"/>
      <c r="L1221" s="30"/>
      <c r="M1221" s="15">
        <f t="shared" si="65"/>
        <v>608062</v>
      </c>
      <c r="N1221" s="12"/>
    </row>
    <row r="1222" spans="1:14" x14ac:dyDescent="0.2">
      <c r="A1222" s="7"/>
      <c r="B1222" s="13">
        <v>1100122</v>
      </c>
      <c r="C1222" s="14" t="s">
        <v>307</v>
      </c>
      <c r="D1222" s="14" t="s">
        <v>308</v>
      </c>
      <c r="E1222" s="13">
        <v>5651</v>
      </c>
      <c r="F1222" s="12" t="s">
        <v>309</v>
      </c>
      <c r="G1222" s="12" t="s">
        <v>109</v>
      </c>
      <c r="H1222" s="15">
        <v>2587</v>
      </c>
      <c r="I1222" s="12"/>
      <c r="J1222" s="12"/>
      <c r="K1222" s="12"/>
      <c r="L1222" s="30"/>
      <c r="M1222" s="15">
        <f t="shared" si="65"/>
        <v>2587</v>
      </c>
      <c r="N1222" s="12"/>
    </row>
    <row r="1223" spans="1:14" x14ac:dyDescent="0.2">
      <c r="A1223" s="7"/>
      <c r="B1223" s="13">
        <v>1100122</v>
      </c>
      <c r="C1223" s="14" t="s">
        <v>307</v>
      </c>
      <c r="D1223" s="14" t="s">
        <v>308</v>
      </c>
      <c r="E1223" s="13">
        <v>5662</v>
      </c>
      <c r="F1223" s="12" t="s">
        <v>309</v>
      </c>
      <c r="G1223" s="12" t="s">
        <v>311</v>
      </c>
      <c r="H1223" s="15">
        <v>10000</v>
      </c>
      <c r="I1223" s="12"/>
      <c r="J1223" s="12"/>
      <c r="K1223" s="12"/>
      <c r="L1223" s="30"/>
      <c r="M1223" s="15">
        <f t="shared" si="65"/>
        <v>10000</v>
      </c>
      <c r="N1223" s="12"/>
    </row>
    <row r="1224" spans="1:14" x14ac:dyDescent="0.2">
      <c r="A1224" s="7"/>
      <c r="B1224" s="13">
        <v>1100122</v>
      </c>
      <c r="C1224" s="14" t="s">
        <v>307</v>
      </c>
      <c r="D1224" s="14" t="s">
        <v>308</v>
      </c>
      <c r="E1224" s="13">
        <v>5691</v>
      </c>
      <c r="F1224" s="12" t="s">
        <v>309</v>
      </c>
      <c r="G1224" s="12" t="s">
        <v>229</v>
      </c>
      <c r="H1224" s="15">
        <v>39635</v>
      </c>
      <c r="I1224" s="12"/>
      <c r="J1224" s="12"/>
      <c r="K1224" s="12"/>
      <c r="L1224" s="30"/>
      <c r="M1224" s="15">
        <f t="shared" si="65"/>
        <v>39635</v>
      </c>
      <c r="N1224" s="12"/>
    </row>
    <row r="1225" spans="1:14" x14ac:dyDescent="0.2">
      <c r="A1225" s="7"/>
      <c r="B1225" s="13">
        <v>1100122</v>
      </c>
      <c r="C1225" s="14" t="s">
        <v>307</v>
      </c>
      <c r="D1225" s="14" t="s">
        <v>308</v>
      </c>
      <c r="E1225" s="13">
        <v>5911</v>
      </c>
      <c r="F1225" s="12" t="s">
        <v>309</v>
      </c>
      <c r="G1225" s="12" t="s">
        <v>219</v>
      </c>
      <c r="H1225" s="15">
        <v>0</v>
      </c>
      <c r="I1225" s="12"/>
      <c r="J1225" s="12"/>
      <c r="K1225" s="12"/>
      <c r="L1225" s="30"/>
      <c r="M1225" s="15">
        <f t="shared" si="65"/>
        <v>0</v>
      </c>
      <c r="N1225" s="98"/>
    </row>
    <row r="1226" spans="1:14" x14ac:dyDescent="0.2">
      <c r="A1226" s="7"/>
      <c r="B1226" s="13">
        <v>1100122</v>
      </c>
      <c r="C1226" s="14" t="s">
        <v>307</v>
      </c>
      <c r="D1226" s="14" t="s">
        <v>308</v>
      </c>
      <c r="E1226" s="13">
        <v>5971</v>
      </c>
      <c r="F1226" s="12" t="s">
        <v>309</v>
      </c>
      <c r="G1226" s="12" t="s">
        <v>312</v>
      </c>
      <c r="H1226" s="15">
        <v>51750</v>
      </c>
      <c r="I1226" s="12"/>
      <c r="J1226" s="12"/>
      <c r="K1226" s="12"/>
      <c r="L1226" s="30"/>
      <c r="M1226" s="15">
        <f t="shared" si="65"/>
        <v>51750</v>
      </c>
      <c r="N1226" s="12"/>
    </row>
    <row r="1227" spans="1:14" x14ac:dyDescent="0.2">
      <c r="A1227" s="7"/>
      <c r="B1227" s="13">
        <v>1100122</v>
      </c>
      <c r="C1227" s="14" t="s">
        <v>307</v>
      </c>
      <c r="D1227" s="14" t="s">
        <v>308</v>
      </c>
      <c r="E1227" s="13">
        <v>6141</v>
      </c>
      <c r="F1227" s="12" t="s">
        <v>309</v>
      </c>
      <c r="G1227" s="12" t="s">
        <v>313</v>
      </c>
      <c r="H1227" s="15">
        <v>0</v>
      </c>
      <c r="I1227" s="12"/>
      <c r="J1227" s="12"/>
      <c r="K1227" s="12"/>
      <c r="L1227" s="30"/>
      <c r="M1227" s="15">
        <f t="shared" si="65"/>
        <v>0</v>
      </c>
      <c r="N1227" s="12"/>
    </row>
    <row r="1228" spans="1:14" x14ac:dyDescent="0.2">
      <c r="A1228" s="7"/>
      <c r="B1228" s="13">
        <v>1100122</v>
      </c>
      <c r="C1228" s="14" t="s">
        <v>307</v>
      </c>
      <c r="D1228" s="14" t="s">
        <v>314</v>
      </c>
      <c r="E1228" s="13">
        <v>6141</v>
      </c>
      <c r="F1228" s="12" t="s">
        <v>309</v>
      </c>
      <c r="G1228" s="12" t="s">
        <v>313</v>
      </c>
      <c r="H1228" s="15">
        <v>1000000</v>
      </c>
      <c r="I1228" s="12"/>
      <c r="J1228" s="12"/>
      <c r="K1228" s="12"/>
      <c r="L1228" s="12"/>
      <c r="M1228" s="15">
        <f t="shared" si="65"/>
        <v>1000000</v>
      </c>
      <c r="N1228" s="12"/>
    </row>
    <row r="1229" spans="1:14" ht="15" x14ac:dyDescent="0.2">
      <c r="A1229" s="7"/>
      <c r="B1229" s="13">
        <v>1100122</v>
      </c>
      <c r="C1229" s="44" t="s">
        <v>307</v>
      </c>
      <c r="D1229" s="44" t="s">
        <v>315</v>
      </c>
      <c r="E1229" s="13">
        <v>6141</v>
      </c>
      <c r="F1229" s="34" t="s">
        <v>309</v>
      </c>
      <c r="G1229" s="12" t="s">
        <v>313</v>
      </c>
      <c r="H1229" s="15">
        <v>1000000</v>
      </c>
      <c r="I1229" s="12"/>
      <c r="J1229" s="12"/>
      <c r="K1229" s="29"/>
      <c r="L1229" s="12"/>
      <c r="M1229" s="15">
        <f t="shared" si="65"/>
        <v>1000000</v>
      </c>
      <c r="N1229" s="31"/>
    </row>
    <row r="1230" spans="1:14" ht="15" x14ac:dyDescent="0.2">
      <c r="A1230" s="7"/>
      <c r="B1230" s="13">
        <v>1500520</v>
      </c>
      <c r="C1230" s="14" t="s">
        <v>307</v>
      </c>
      <c r="D1230" s="14" t="s">
        <v>308</v>
      </c>
      <c r="E1230" s="13">
        <v>3321</v>
      </c>
      <c r="F1230" s="12" t="s">
        <v>309</v>
      </c>
      <c r="G1230" s="12" t="s">
        <v>162</v>
      </c>
      <c r="H1230" s="15">
        <v>588362.66</v>
      </c>
      <c r="I1230" s="12"/>
      <c r="J1230" s="12"/>
      <c r="K1230" s="29"/>
      <c r="L1230" s="12"/>
      <c r="M1230" s="15">
        <f t="shared" si="65"/>
        <v>588362.66</v>
      </c>
      <c r="N1230" s="76"/>
    </row>
    <row r="1231" spans="1:14" ht="15" x14ac:dyDescent="0.2">
      <c r="A1231" s="7"/>
      <c r="B1231" s="13">
        <v>1500520</v>
      </c>
      <c r="C1231" s="14" t="s">
        <v>307</v>
      </c>
      <c r="D1231" s="14" t="s">
        <v>308</v>
      </c>
      <c r="E1231" s="13">
        <v>3391</v>
      </c>
      <c r="F1231" s="12" t="s">
        <v>309</v>
      </c>
      <c r="G1231" s="12" t="s">
        <v>48</v>
      </c>
      <c r="H1231" s="15">
        <v>1380221.42</v>
      </c>
      <c r="I1231" s="12"/>
      <c r="J1231" s="12"/>
      <c r="K1231" s="12"/>
      <c r="L1231" s="30"/>
      <c r="M1231" s="15">
        <f t="shared" si="65"/>
        <v>1380221.42</v>
      </c>
      <c r="N1231" s="76"/>
    </row>
    <row r="1232" spans="1:14" x14ac:dyDescent="0.2">
      <c r="A1232" s="7"/>
      <c r="B1232" s="13">
        <v>1500520</v>
      </c>
      <c r="C1232" s="14" t="s">
        <v>307</v>
      </c>
      <c r="D1232" s="14" t="s">
        <v>308</v>
      </c>
      <c r="E1232" s="13">
        <v>6141</v>
      </c>
      <c r="F1232" s="12" t="s">
        <v>309</v>
      </c>
      <c r="G1232" s="12" t="s">
        <v>313</v>
      </c>
      <c r="H1232" s="15">
        <v>1200000</v>
      </c>
      <c r="I1232" s="12"/>
      <c r="J1232" s="12"/>
      <c r="K1232" s="12"/>
      <c r="L1232" s="12"/>
      <c r="M1232" s="15">
        <f t="shared" si="65"/>
        <v>1200000</v>
      </c>
      <c r="N1232" s="12"/>
    </row>
    <row r="1233" spans="1:14" x14ac:dyDescent="0.2">
      <c r="A1233" s="7"/>
      <c r="B1233" s="13">
        <v>1500520</v>
      </c>
      <c r="C1233" s="14" t="s">
        <v>307</v>
      </c>
      <c r="D1233" s="14" t="s">
        <v>316</v>
      </c>
      <c r="E1233" s="13">
        <v>6141</v>
      </c>
      <c r="F1233" s="12" t="s">
        <v>309</v>
      </c>
      <c r="G1233" s="12" t="s">
        <v>313</v>
      </c>
      <c r="H1233" s="15">
        <v>2473</v>
      </c>
      <c r="I1233" s="12"/>
      <c r="J1233" s="12"/>
      <c r="K1233" s="12"/>
      <c r="L1233" s="12"/>
      <c r="M1233" s="15">
        <f t="shared" si="65"/>
        <v>2473</v>
      </c>
      <c r="N1233" s="12"/>
    </row>
    <row r="1234" spans="1:14" x14ac:dyDescent="0.2">
      <c r="A1234" s="7"/>
      <c r="B1234" s="13">
        <v>1500521</v>
      </c>
      <c r="C1234" s="14" t="s">
        <v>307</v>
      </c>
      <c r="D1234" s="14" t="s">
        <v>308</v>
      </c>
      <c r="E1234" s="13">
        <v>2411</v>
      </c>
      <c r="F1234" s="12" t="s">
        <v>309</v>
      </c>
      <c r="G1234" s="12" t="s">
        <v>75</v>
      </c>
      <c r="H1234" s="15">
        <v>1984000</v>
      </c>
      <c r="I1234" s="12"/>
      <c r="J1234" s="12"/>
      <c r="K1234" s="29"/>
      <c r="L1234" s="12"/>
      <c r="M1234" s="15">
        <f t="shared" si="65"/>
        <v>1984000</v>
      </c>
      <c r="N1234" s="52"/>
    </row>
    <row r="1235" spans="1:14" x14ac:dyDescent="0.2">
      <c r="A1235" s="7"/>
      <c r="B1235" s="13">
        <v>1500521</v>
      </c>
      <c r="C1235" s="14" t="s">
        <v>307</v>
      </c>
      <c r="D1235" s="14" t="s">
        <v>308</v>
      </c>
      <c r="E1235" s="13">
        <v>4156</v>
      </c>
      <c r="F1235" s="12" t="s">
        <v>264</v>
      </c>
      <c r="G1235" s="12" t="s">
        <v>270</v>
      </c>
      <c r="H1235" s="15">
        <v>1681739.46</v>
      </c>
      <c r="I1235" s="12"/>
      <c r="J1235" s="12"/>
      <c r="K1235" s="12"/>
      <c r="L1235" s="12"/>
      <c r="M1235" s="15">
        <f t="shared" si="65"/>
        <v>1681739.46</v>
      </c>
      <c r="N1235" s="12"/>
    </row>
    <row r="1236" spans="1:14" x14ac:dyDescent="0.2">
      <c r="A1236" s="7"/>
      <c r="B1236" s="13">
        <v>1500521</v>
      </c>
      <c r="C1236" s="44" t="s">
        <v>307</v>
      </c>
      <c r="D1236" s="44" t="s">
        <v>317</v>
      </c>
      <c r="E1236" s="13">
        <v>6221</v>
      </c>
      <c r="F1236" s="34" t="s">
        <v>318</v>
      </c>
      <c r="G1236" s="12" t="s">
        <v>319</v>
      </c>
      <c r="H1236" s="15">
        <v>2000000</v>
      </c>
      <c r="I1236" s="12"/>
      <c r="J1236" s="12"/>
      <c r="K1236" s="29"/>
      <c r="L1236" s="12"/>
      <c r="M1236" s="15">
        <f t="shared" si="65"/>
        <v>2000000</v>
      </c>
      <c r="N1236" s="47"/>
    </row>
    <row r="1237" spans="1:14" ht="45" x14ac:dyDescent="0.2">
      <c r="A1237" s="7" t="s">
        <v>1880</v>
      </c>
      <c r="B1237" s="13">
        <v>1500522</v>
      </c>
      <c r="C1237" s="14" t="s">
        <v>307</v>
      </c>
      <c r="D1237" s="14" t="s">
        <v>308</v>
      </c>
      <c r="E1237" s="13">
        <v>1131</v>
      </c>
      <c r="F1237" s="12" t="s">
        <v>309</v>
      </c>
      <c r="G1237" s="14" t="s">
        <v>55</v>
      </c>
      <c r="H1237" s="15">
        <v>9322954.3599999994</v>
      </c>
      <c r="I1237" s="12"/>
      <c r="J1237" s="12"/>
      <c r="K1237" s="29">
        <v>43000</v>
      </c>
      <c r="L1237" s="30"/>
      <c r="M1237" s="15">
        <f t="shared" si="65"/>
        <v>9365954.3599999994</v>
      </c>
      <c r="N1237" s="35" t="s">
        <v>1886</v>
      </c>
    </row>
    <row r="1238" spans="1:14" ht="15" x14ac:dyDescent="0.2">
      <c r="A1238" s="7"/>
      <c r="B1238" s="13">
        <v>1500522</v>
      </c>
      <c r="C1238" s="14" t="s">
        <v>307</v>
      </c>
      <c r="D1238" s="14" t="s">
        <v>308</v>
      </c>
      <c r="E1238" s="13">
        <v>1321</v>
      </c>
      <c r="F1238" s="12" t="s">
        <v>309</v>
      </c>
      <c r="G1238" s="12" t="s">
        <v>56</v>
      </c>
      <c r="H1238" s="15">
        <v>258283.37</v>
      </c>
      <c r="I1238" s="12"/>
      <c r="J1238" s="12"/>
      <c r="K1238" s="29"/>
      <c r="L1238" s="30"/>
      <c r="M1238" s="15">
        <f t="shared" si="65"/>
        <v>258283.37</v>
      </c>
      <c r="N1238" s="31"/>
    </row>
    <row r="1239" spans="1:14" ht="15" x14ac:dyDescent="0.2">
      <c r="A1239" s="7"/>
      <c r="B1239" s="13">
        <v>1500522</v>
      </c>
      <c r="C1239" s="14" t="s">
        <v>307</v>
      </c>
      <c r="D1239" s="14" t="s">
        <v>308</v>
      </c>
      <c r="E1239" s="13">
        <v>1323</v>
      </c>
      <c r="F1239" s="12" t="s">
        <v>309</v>
      </c>
      <c r="G1239" s="12" t="s">
        <v>57</v>
      </c>
      <c r="H1239" s="15">
        <v>965694.28</v>
      </c>
      <c r="I1239" s="12"/>
      <c r="J1239" s="12"/>
      <c r="K1239" s="29"/>
      <c r="L1239" s="30"/>
      <c r="M1239" s="15">
        <f t="shared" si="65"/>
        <v>965694.28</v>
      </c>
      <c r="N1239" s="31"/>
    </row>
    <row r="1240" spans="1:14" x14ac:dyDescent="0.2">
      <c r="A1240" s="7"/>
      <c r="B1240" s="13">
        <v>1500522</v>
      </c>
      <c r="C1240" s="14" t="s">
        <v>307</v>
      </c>
      <c r="D1240" s="14" t="s">
        <v>308</v>
      </c>
      <c r="E1240" s="13">
        <v>1413</v>
      </c>
      <c r="F1240" s="12" t="s">
        <v>309</v>
      </c>
      <c r="G1240" s="12" t="s">
        <v>58</v>
      </c>
      <c r="H1240" s="15">
        <v>2036950.01</v>
      </c>
      <c r="I1240" s="12"/>
      <c r="J1240" s="12"/>
      <c r="K1240" s="12"/>
      <c r="L1240" s="12"/>
      <c r="M1240" s="15">
        <f t="shared" si="65"/>
        <v>2036950.01</v>
      </c>
      <c r="N1240" s="12"/>
    </row>
    <row r="1241" spans="1:14" x14ac:dyDescent="0.2">
      <c r="A1241" s="7"/>
      <c r="B1241" s="13">
        <v>1500522</v>
      </c>
      <c r="C1241" s="14" t="s">
        <v>307</v>
      </c>
      <c r="D1241" s="14" t="s">
        <v>308</v>
      </c>
      <c r="E1241" s="13">
        <v>1421</v>
      </c>
      <c r="F1241" s="12" t="s">
        <v>309</v>
      </c>
      <c r="G1241" s="12" t="s">
        <v>59</v>
      </c>
      <c r="H1241" s="15">
        <v>653718.65</v>
      </c>
      <c r="I1241" s="12"/>
      <c r="J1241" s="12"/>
      <c r="K1241" s="12"/>
      <c r="L1241" s="12"/>
      <c r="M1241" s="15">
        <f t="shared" si="65"/>
        <v>653718.65</v>
      </c>
      <c r="N1241" s="12"/>
    </row>
    <row r="1242" spans="1:14" x14ac:dyDescent="0.2">
      <c r="A1242" s="7"/>
      <c r="B1242" s="13">
        <v>1500522</v>
      </c>
      <c r="C1242" s="14" t="s">
        <v>307</v>
      </c>
      <c r="D1242" s="14" t="s">
        <v>308</v>
      </c>
      <c r="E1242" s="13">
        <v>1431</v>
      </c>
      <c r="F1242" s="12" t="s">
        <v>309</v>
      </c>
      <c r="G1242" s="12" t="s">
        <v>60</v>
      </c>
      <c r="H1242" s="15">
        <v>623691.49</v>
      </c>
      <c r="I1242" s="12"/>
      <c r="J1242" s="12"/>
      <c r="K1242" s="12"/>
      <c r="L1242" s="12"/>
      <c r="M1242" s="15">
        <f t="shared" ref="M1242:M1310" si="66">H1242+I1242-J1242+K1242-L1242</f>
        <v>623691.49</v>
      </c>
      <c r="N1242" s="12"/>
    </row>
    <row r="1243" spans="1:14" x14ac:dyDescent="0.2">
      <c r="A1243" s="7"/>
      <c r="B1243" s="13">
        <v>1500522</v>
      </c>
      <c r="C1243" s="14" t="s">
        <v>307</v>
      </c>
      <c r="D1243" s="14" t="s">
        <v>308</v>
      </c>
      <c r="E1243" s="13">
        <v>1542</v>
      </c>
      <c r="F1243" s="12" t="s">
        <v>309</v>
      </c>
      <c r="G1243" s="12" t="s">
        <v>63</v>
      </c>
      <c r="H1243" s="15">
        <v>410769.45</v>
      </c>
      <c r="I1243" s="12"/>
      <c r="J1243" s="12"/>
      <c r="K1243" s="29"/>
      <c r="L1243" s="12"/>
      <c r="M1243" s="15">
        <f t="shared" si="66"/>
        <v>410769.45</v>
      </c>
      <c r="N1243" s="12"/>
    </row>
    <row r="1244" spans="1:14" x14ac:dyDescent="0.2">
      <c r="A1244" s="7"/>
      <c r="B1244" s="13">
        <v>1500522</v>
      </c>
      <c r="C1244" s="14" t="s">
        <v>307</v>
      </c>
      <c r="D1244" s="14" t="s">
        <v>308</v>
      </c>
      <c r="E1244" s="13">
        <v>1543</v>
      </c>
      <c r="F1244" s="12" t="s">
        <v>309</v>
      </c>
      <c r="G1244" s="12" t="s">
        <v>64</v>
      </c>
      <c r="H1244" s="15">
        <v>139586.42000000001</v>
      </c>
      <c r="I1244" s="12"/>
      <c r="J1244" s="12"/>
      <c r="K1244" s="29"/>
      <c r="L1244" s="12"/>
      <c r="M1244" s="15">
        <f t="shared" si="66"/>
        <v>139586.42000000001</v>
      </c>
      <c r="N1244" s="12"/>
    </row>
    <row r="1245" spans="1:14" x14ac:dyDescent="0.2">
      <c r="A1245" s="7"/>
      <c r="B1245" s="13">
        <v>1500522</v>
      </c>
      <c r="C1245" s="14" t="s">
        <v>307</v>
      </c>
      <c r="D1245" s="14" t="s">
        <v>308</v>
      </c>
      <c r="E1245" s="13">
        <v>1544</v>
      </c>
      <c r="F1245" s="12" t="s">
        <v>309</v>
      </c>
      <c r="G1245" s="12" t="s">
        <v>65</v>
      </c>
      <c r="H1245" s="15">
        <v>72692.479999999996</v>
      </c>
      <c r="I1245" s="12"/>
      <c r="J1245" s="12"/>
      <c r="K1245" s="29"/>
      <c r="L1245" s="30"/>
      <c r="M1245" s="15">
        <f t="shared" si="66"/>
        <v>72692.479999999996</v>
      </c>
      <c r="N1245" s="12"/>
    </row>
    <row r="1246" spans="1:14" x14ac:dyDescent="0.2">
      <c r="A1246" s="7"/>
      <c r="B1246" s="13">
        <v>1500522</v>
      </c>
      <c r="C1246" s="14" t="s">
        <v>307</v>
      </c>
      <c r="D1246" s="14" t="s">
        <v>308</v>
      </c>
      <c r="E1246" s="13">
        <v>1591</v>
      </c>
      <c r="F1246" s="12" t="s">
        <v>309</v>
      </c>
      <c r="G1246" s="12" t="s">
        <v>111</v>
      </c>
      <c r="H1246" s="15">
        <v>71696.429999999993</v>
      </c>
      <c r="I1246" s="12"/>
      <c r="J1246" s="12"/>
      <c r="K1246" s="12"/>
      <c r="L1246" s="12"/>
      <c r="M1246" s="15">
        <f t="shared" si="66"/>
        <v>71696.429999999993</v>
      </c>
      <c r="N1246" s="12"/>
    </row>
    <row r="1247" spans="1:14" x14ac:dyDescent="0.2">
      <c r="A1247" s="7"/>
      <c r="B1247" s="13">
        <v>1500522</v>
      </c>
      <c r="C1247" s="14" t="s">
        <v>307</v>
      </c>
      <c r="D1247" s="14" t="s">
        <v>308</v>
      </c>
      <c r="E1247" s="13">
        <v>2411</v>
      </c>
      <c r="F1247" s="12" t="s">
        <v>309</v>
      </c>
      <c r="G1247" s="12" t="s">
        <v>75</v>
      </c>
      <c r="H1247" s="15">
        <v>0</v>
      </c>
      <c r="I1247" s="12"/>
      <c r="J1247" s="12"/>
      <c r="K1247" s="12"/>
      <c r="L1247" s="12"/>
      <c r="M1247" s="15">
        <f t="shared" si="66"/>
        <v>0</v>
      </c>
      <c r="N1247" s="12"/>
    </row>
    <row r="1248" spans="1:14" x14ac:dyDescent="0.2">
      <c r="A1248" s="7"/>
      <c r="B1248" s="13">
        <v>1500522</v>
      </c>
      <c r="C1248" s="14" t="s">
        <v>307</v>
      </c>
      <c r="D1248" s="14" t="s">
        <v>308</v>
      </c>
      <c r="E1248" s="13">
        <v>3321</v>
      </c>
      <c r="F1248" s="12" t="s">
        <v>309</v>
      </c>
      <c r="G1248" s="12" t="s">
        <v>162</v>
      </c>
      <c r="H1248" s="15">
        <v>25720281.879999999</v>
      </c>
      <c r="I1248" s="12"/>
      <c r="J1248" s="12"/>
      <c r="K1248" s="12"/>
      <c r="L1248" s="12"/>
      <c r="M1248" s="15">
        <f t="shared" si="66"/>
        <v>25720281.879999999</v>
      </c>
      <c r="N1248" s="12"/>
    </row>
    <row r="1249" spans="1:15" x14ac:dyDescent="0.2">
      <c r="A1249" s="7"/>
      <c r="B1249" s="13">
        <v>1500522</v>
      </c>
      <c r="C1249" s="14" t="s">
        <v>307</v>
      </c>
      <c r="D1249" s="14" t="s">
        <v>308</v>
      </c>
      <c r="E1249" s="13">
        <v>3391</v>
      </c>
      <c r="F1249" s="12" t="s">
        <v>309</v>
      </c>
      <c r="G1249" s="12" t="s">
        <v>48</v>
      </c>
      <c r="H1249" s="15">
        <v>3300000</v>
      </c>
      <c r="I1249" s="12"/>
      <c r="J1249" s="12"/>
      <c r="K1249" s="12"/>
      <c r="L1249" s="12"/>
      <c r="M1249" s="15">
        <f t="shared" si="66"/>
        <v>3300000</v>
      </c>
      <c r="N1249" s="12"/>
    </row>
    <row r="1250" spans="1:15" x14ac:dyDescent="0.2">
      <c r="A1250" s="7"/>
      <c r="B1250" s="13">
        <v>1500522</v>
      </c>
      <c r="C1250" s="14" t="s">
        <v>307</v>
      </c>
      <c r="D1250" s="14" t="s">
        <v>308</v>
      </c>
      <c r="E1250" s="13">
        <v>3612</v>
      </c>
      <c r="F1250" s="12" t="s">
        <v>309</v>
      </c>
      <c r="G1250" s="12" t="s">
        <v>125</v>
      </c>
      <c r="H1250" s="15">
        <v>100000</v>
      </c>
      <c r="I1250" s="12"/>
      <c r="J1250" s="12"/>
      <c r="K1250" s="12"/>
      <c r="L1250" s="12"/>
      <c r="M1250" s="15">
        <f t="shared" si="66"/>
        <v>100000</v>
      </c>
      <c r="N1250" s="12"/>
    </row>
    <row r="1251" spans="1:15" ht="15" x14ac:dyDescent="0.2">
      <c r="A1251" s="7"/>
      <c r="B1251" s="13">
        <v>1500522</v>
      </c>
      <c r="C1251" s="14" t="s">
        <v>307</v>
      </c>
      <c r="D1251" s="14" t="s">
        <v>308</v>
      </c>
      <c r="E1251" s="13">
        <v>3961</v>
      </c>
      <c r="F1251" s="12" t="s">
        <v>309</v>
      </c>
      <c r="G1251" s="12" t="s">
        <v>105</v>
      </c>
      <c r="H1251" s="15">
        <v>1100000</v>
      </c>
      <c r="I1251" s="12"/>
      <c r="J1251" s="12"/>
      <c r="K1251" s="29"/>
      <c r="L1251" s="12"/>
      <c r="M1251" s="15">
        <f t="shared" si="66"/>
        <v>1100000</v>
      </c>
      <c r="N1251" s="31"/>
    </row>
    <row r="1252" spans="1:15" ht="45" x14ac:dyDescent="0.2">
      <c r="A1252" s="7">
        <v>43</v>
      </c>
      <c r="B1252" s="13">
        <v>1500522</v>
      </c>
      <c r="C1252" s="14" t="s">
        <v>307</v>
      </c>
      <c r="D1252" s="14" t="s">
        <v>308</v>
      </c>
      <c r="E1252" s="13">
        <v>3981</v>
      </c>
      <c r="F1252" s="12" t="s">
        <v>309</v>
      </c>
      <c r="G1252" s="12" t="s">
        <v>66</v>
      </c>
      <c r="H1252" s="15">
        <v>262656.94</v>
      </c>
      <c r="I1252" s="12"/>
      <c r="J1252" s="12"/>
      <c r="K1252" s="29">
        <v>40000</v>
      </c>
      <c r="L1252" s="30"/>
      <c r="M1252" s="15">
        <f t="shared" si="66"/>
        <v>302656.94</v>
      </c>
      <c r="N1252" s="35" t="s">
        <v>1865</v>
      </c>
    </row>
    <row r="1253" spans="1:15" ht="135" x14ac:dyDescent="0.2">
      <c r="A1253" s="7" t="s">
        <v>1850</v>
      </c>
      <c r="B1253" s="13">
        <v>1500522</v>
      </c>
      <c r="C1253" s="14" t="s">
        <v>307</v>
      </c>
      <c r="D1253" s="14" t="s">
        <v>308</v>
      </c>
      <c r="E1253" s="13">
        <v>6141</v>
      </c>
      <c r="F1253" s="12" t="s">
        <v>309</v>
      </c>
      <c r="G1253" s="12" t="s">
        <v>313</v>
      </c>
      <c r="H1253" s="15">
        <v>3521994.8600000003</v>
      </c>
      <c r="I1253" s="12"/>
      <c r="J1253" s="12"/>
      <c r="K1253" s="12"/>
      <c r="L1253" s="30">
        <f>1191702.49+1765572.7+558824.7</f>
        <v>3516099.8899999997</v>
      </c>
      <c r="M1253" s="15">
        <f t="shared" si="66"/>
        <v>5894.9700000006706</v>
      </c>
      <c r="N1253" s="35" t="s">
        <v>1853</v>
      </c>
      <c r="O1253" s="59"/>
    </row>
    <row r="1254" spans="1:15" x14ac:dyDescent="0.2">
      <c r="A1254" s="7"/>
      <c r="B1254" s="13">
        <v>1500522</v>
      </c>
      <c r="C1254" s="14" t="s">
        <v>307</v>
      </c>
      <c r="D1254" s="14" t="s">
        <v>314</v>
      </c>
      <c r="E1254" s="13">
        <v>6141</v>
      </c>
      <c r="F1254" s="12" t="s">
        <v>309</v>
      </c>
      <c r="G1254" s="12" t="s">
        <v>313</v>
      </c>
      <c r="H1254" s="15">
        <v>500000</v>
      </c>
      <c r="I1254" s="12"/>
      <c r="J1254" s="12"/>
      <c r="K1254" s="12"/>
      <c r="L1254" s="12"/>
      <c r="M1254" s="15">
        <f t="shared" si="66"/>
        <v>500000</v>
      </c>
      <c r="N1254" s="12"/>
    </row>
    <row r="1255" spans="1:15" x14ac:dyDescent="0.2">
      <c r="A1255" s="7"/>
      <c r="B1255" s="13">
        <v>1500522</v>
      </c>
      <c r="C1255" s="44" t="s">
        <v>307</v>
      </c>
      <c r="D1255" s="44" t="s">
        <v>564</v>
      </c>
      <c r="E1255" s="13">
        <v>6141</v>
      </c>
      <c r="F1255" s="34" t="s">
        <v>309</v>
      </c>
      <c r="G1255" s="12" t="s">
        <v>313</v>
      </c>
      <c r="H1255" s="15">
        <v>2000000</v>
      </c>
      <c r="I1255" s="12"/>
      <c r="J1255" s="12"/>
      <c r="K1255" s="29"/>
      <c r="L1255" s="30"/>
      <c r="M1255" s="15">
        <f t="shared" si="66"/>
        <v>2000000</v>
      </c>
      <c r="N1255" s="99"/>
    </row>
    <row r="1256" spans="1:15" x14ac:dyDescent="0.2">
      <c r="A1256" s="7"/>
      <c r="B1256" s="13">
        <v>1500522</v>
      </c>
      <c r="C1256" s="14" t="s">
        <v>307</v>
      </c>
      <c r="D1256" s="14" t="s">
        <v>320</v>
      </c>
      <c r="E1256" s="13">
        <v>6141</v>
      </c>
      <c r="F1256" s="12" t="s">
        <v>309</v>
      </c>
      <c r="G1256" s="12" t="s">
        <v>313</v>
      </c>
      <c r="H1256" s="15">
        <v>1023120.4199999999</v>
      </c>
      <c r="I1256" s="12"/>
      <c r="J1256" s="12"/>
      <c r="K1256" s="12"/>
      <c r="L1256" s="30"/>
      <c r="M1256" s="15">
        <f t="shared" si="66"/>
        <v>1023120.4199999999</v>
      </c>
      <c r="N1256" s="99"/>
    </row>
    <row r="1257" spans="1:15" x14ac:dyDescent="0.2">
      <c r="A1257" s="7"/>
      <c r="B1257" s="13">
        <v>1500522</v>
      </c>
      <c r="C1257" s="14" t="s">
        <v>307</v>
      </c>
      <c r="D1257" s="14" t="s">
        <v>321</v>
      </c>
      <c r="E1257" s="13">
        <v>6141</v>
      </c>
      <c r="F1257" s="12" t="s">
        <v>309</v>
      </c>
      <c r="G1257" s="12" t="s">
        <v>313</v>
      </c>
      <c r="H1257" s="15">
        <v>946729.05999999994</v>
      </c>
      <c r="I1257" s="12"/>
      <c r="J1257" s="12"/>
      <c r="K1257" s="12"/>
      <c r="L1257" s="30"/>
      <c r="M1257" s="15">
        <f t="shared" si="66"/>
        <v>946729.05999999994</v>
      </c>
      <c r="N1257" s="99"/>
    </row>
    <row r="1258" spans="1:15" x14ac:dyDescent="0.2">
      <c r="A1258" s="7"/>
      <c r="B1258" s="13">
        <v>1500522</v>
      </c>
      <c r="C1258" s="14" t="s">
        <v>307</v>
      </c>
      <c r="D1258" s="14" t="s">
        <v>322</v>
      </c>
      <c r="E1258" s="13">
        <v>6141</v>
      </c>
      <c r="F1258" s="12" t="s">
        <v>309</v>
      </c>
      <c r="G1258" s="12" t="s">
        <v>313</v>
      </c>
      <c r="H1258" s="15">
        <v>865991.11</v>
      </c>
      <c r="I1258" s="12"/>
      <c r="J1258" s="12"/>
      <c r="K1258" s="12"/>
      <c r="L1258" s="30"/>
      <c r="M1258" s="15">
        <f t="shared" si="66"/>
        <v>865991.11</v>
      </c>
      <c r="N1258" s="99"/>
    </row>
    <row r="1259" spans="1:15" x14ac:dyDescent="0.2">
      <c r="A1259" s="7"/>
      <c r="B1259" s="13">
        <v>1500522</v>
      </c>
      <c r="C1259" s="14" t="s">
        <v>307</v>
      </c>
      <c r="D1259" s="14" t="s">
        <v>323</v>
      </c>
      <c r="E1259" s="13">
        <v>6141</v>
      </c>
      <c r="F1259" s="12" t="s">
        <v>309</v>
      </c>
      <c r="G1259" s="12" t="s">
        <v>313</v>
      </c>
      <c r="H1259" s="15">
        <v>968943.94</v>
      </c>
      <c r="I1259" s="12"/>
      <c r="J1259" s="12"/>
      <c r="K1259" s="12"/>
      <c r="L1259" s="30"/>
      <c r="M1259" s="15">
        <f t="shared" si="66"/>
        <v>968943.94</v>
      </c>
      <c r="N1259" s="99"/>
    </row>
    <row r="1260" spans="1:15" x14ac:dyDescent="0.2">
      <c r="A1260" s="7"/>
      <c r="B1260" s="13">
        <v>1500522</v>
      </c>
      <c r="C1260" s="14" t="s">
        <v>307</v>
      </c>
      <c r="D1260" s="14" t="s">
        <v>324</v>
      </c>
      <c r="E1260" s="13">
        <v>6141</v>
      </c>
      <c r="F1260" s="12" t="s">
        <v>309</v>
      </c>
      <c r="G1260" s="12" t="s">
        <v>313</v>
      </c>
      <c r="H1260" s="15">
        <v>736019.89999999991</v>
      </c>
      <c r="I1260" s="12"/>
      <c r="J1260" s="12"/>
      <c r="K1260" s="12"/>
      <c r="L1260" s="30"/>
      <c r="M1260" s="15">
        <f t="shared" si="66"/>
        <v>736019.89999999991</v>
      </c>
      <c r="N1260" s="99"/>
    </row>
    <row r="1261" spans="1:15" x14ac:dyDescent="0.2">
      <c r="A1261" s="7"/>
      <c r="B1261" s="13">
        <v>1500522</v>
      </c>
      <c r="C1261" s="14" t="s">
        <v>307</v>
      </c>
      <c r="D1261" s="14" t="s">
        <v>325</v>
      </c>
      <c r="E1261" s="13">
        <v>6141</v>
      </c>
      <c r="F1261" s="12" t="s">
        <v>326</v>
      </c>
      <c r="G1261" s="12" t="s">
        <v>313</v>
      </c>
      <c r="H1261" s="15">
        <v>1593782.37</v>
      </c>
      <c r="I1261" s="12"/>
      <c r="J1261" s="12"/>
      <c r="K1261" s="12"/>
      <c r="L1261" s="30"/>
      <c r="M1261" s="15">
        <f t="shared" si="66"/>
        <v>1593782.37</v>
      </c>
      <c r="N1261" s="12"/>
    </row>
    <row r="1262" spans="1:15" x14ac:dyDescent="0.2">
      <c r="A1262" s="7"/>
      <c r="B1262" s="13">
        <v>1500522</v>
      </c>
      <c r="C1262" s="14" t="s">
        <v>307</v>
      </c>
      <c r="D1262" s="14" t="s">
        <v>327</v>
      </c>
      <c r="E1262" s="13">
        <v>6141</v>
      </c>
      <c r="F1262" s="12" t="s">
        <v>326</v>
      </c>
      <c r="G1262" s="12" t="s">
        <v>313</v>
      </c>
      <c r="H1262" s="15">
        <v>155996.38</v>
      </c>
      <c r="I1262" s="12"/>
      <c r="J1262" s="12"/>
      <c r="K1262" s="12"/>
      <c r="L1262" s="30"/>
      <c r="M1262" s="15">
        <f t="shared" si="66"/>
        <v>155996.38</v>
      </c>
      <c r="N1262" s="12"/>
    </row>
    <row r="1263" spans="1:15" x14ac:dyDescent="0.2">
      <c r="A1263" s="7"/>
      <c r="B1263" s="13">
        <v>1500522</v>
      </c>
      <c r="C1263" s="14" t="s">
        <v>307</v>
      </c>
      <c r="D1263" s="14" t="s">
        <v>328</v>
      </c>
      <c r="E1263" s="13">
        <v>6141</v>
      </c>
      <c r="F1263" s="12" t="s">
        <v>326</v>
      </c>
      <c r="G1263" s="12" t="s">
        <v>313</v>
      </c>
      <c r="H1263" s="15">
        <v>1101780.25</v>
      </c>
      <c r="I1263" s="12"/>
      <c r="J1263" s="12"/>
      <c r="K1263" s="12"/>
      <c r="L1263" s="30"/>
      <c r="M1263" s="15">
        <f t="shared" si="66"/>
        <v>1101780.25</v>
      </c>
      <c r="N1263" s="12"/>
    </row>
    <row r="1264" spans="1:15" x14ac:dyDescent="0.2">
      <c r="A1264" s="7"/>
      <c r="B1264" s="13">
        <v>1500522</v>
      </c>
      <c r="C1264" s="14" t="s">
        <v>307</v>
      </c>
      <c r="D1264" s="14" t="s">
        <v>329</v>
      </c>
      <c r="E1264" s="13">
        <v>6141</v>
      </c>
      <c r="F1264" s="12" t="s">
        <v>264</v>
      </c>
      <c r="G1264" s="12" t="s">
        <v>313</v>
      </c>
      <c r="H1264" s="15">
        <v>2498855.67</v>
      </c>
      <c r="I1264" s="12"/>
      <c r="J1264" s="12"/>
      <c r="K1264" s="12"/>
      <c r="L1264" s="30"/>
      <c r="M1264" s="15">
        <f t="shared" si="66"/>
        <v>2498855.67</v>
      </c>
      <c r="N1264" s="99"/>
    </row>
    <row r="1265" spans="1:14" x14ac:dyDescent="0.2">
      <c r="A1265" s="7"/>
      <c r="B1265" s="13">
        <v>1500522</v>
      </c>
      <c r="C1265" s="14" t="s">
        <v>307</v>
      </c>
      <c r="D1265" s="14" t="s">
        <v>330</v>
      </c>
      <c r="E1265" s="13">
        <v>6141</v>
      </c>
      <c r="F1265" s="12" t="s">
        <v>264</v>
      </c>
      <c r="G1265" s="12" t="s">
        <v>313</v>
      </c>
      <c r="H1265" s="15">
        <v>2994774.2</v>
      </c>
      <c r="I1265" s="12"/>
      <c r="J1265" s="12"/>
      <c r="K1265" s="12"/>
      <c r="L1265" s="30"/>
      <c r="M1265" s="15">
        <f t="shared" si="66"/>
        <v>2994774.2</v>
      </c>
      <c r="N1265" s="99"/>
    </row>
    <row r="1266" spans="1:14" x14ac:dyDescent="0.2">
      <c r="A1266" s="7"/>
      <c r="B1266" s="13">
        <v>1500522</v>
      </c>
      <c r="C1266" s="14" t="s">
        <v>307</v>
      </c>
      <c r="D1266" s="14" t="s">
        <v>331</v>
      </c>
      <c r="E1266" s="13">
        <v>6161</v>
      </c>
      <c r="F1266" s="12" t="s">
        <v>332</v>
      </c>
      <c r="G1266" s="12" t="s">
        <v>333</v>
      </c>
      <c r="H1266" s="15">
        <v>11251917.880000001</v>
      </c>
      <c r="I1266" s="12"/>
      <c r="J1266" s="12"/>
      <c r="K1266" s="12"/>
      <c r="L1266" s="12"/>
      <c r="M1266" s="15">
        <f t="shared" si="66"/>
        <v>11251917.880000001</v>
      </c>
      <c r="N1266" s="12"/>
    </row>
    <row r="1267" spans="1:14" x14ac:dyDescent="0.2">
      <c r="A1267" s="7"/>
      <c r="B1267" s="13">
        <v>1500522</v>
      </c>
      <c r="C1267" s="14" t="s">
        <v>307</v>
      </c>
      <c r="D1267" s="14" t="s">
        <v>334</v>
      </c>
      <c r="E1267" s="13">
        <v>6141</v>
      </c>
      <c r="F1267" s="12" t="s">
        <v>264</v>
      </c>
      <c r="G1267" s="12" t="s">
        <v>313</v>
      </c>
      <c r="H1267" s="15">
        <v>1519812.08</v>
      </c>
      <c r="I1267" s="12"/>
      <c r="J1267" s="12"/>
      <c r="K1267" s="12"/>
      <c r="L1267" s="12"/>
      <c r="M1267" s="15">
        <f t="shared" si="66"/>
        <v>1519812.08</v>
      </c>
      <c r="N1267" s="12"/>
    </row>
    <row r="1268" spans="1:14" ht="45" x14ac:dyDescent="0.2">
      <c r="A1268" s="7">
        <v>41</v>
      </c>
      <c r="B1268" s="13">
        <v>1500522</v>
      </c>
      <c r="C1268" s="44" t="s">
        <v>307</v>
      </c>
      <c r="D1268" s="44" t="s">
        <v>1842</v>
      </c>
      <c r="E1268" s="13">
        <v>6221</v>
      </c>
      <c r="F1268" s="34" t="s">
        <v>264</v>
      </c>
      <c r="G1268" s="12" t="s">
        <v>319</v>
      </c>
      <c r="H1268" s="15">
        <v>0</v>
      </c>
      <c r="I1268" s="12"/>
      <c r="J1268" s="12"/>
      <c r="K1268" s="29">
        <v>1191702.49</v>
      </c>
      <c r="L1268" s="12"/>
      <c r="M1268" s="15">
        <f t="shared" si="66"/>
        <v>1191702.49</v>
      </c>
      <c r="N1268" s="35" t="s">
        <v>1843</v>
      </c>
    </row>
    <row r="1269" spans="1:14" ht="45" x14ac:dyDescent="0.2">
      <c r="A1269" s="7">
        <v>42</v>
      </c>
      <c r="B1269" s="13">
        <v>1500522</v>
      </c>
      <c r="C1269" s="44" t="s">
        <v>307</v>
      </c>
      <c r="D1269" s="44" t="s">
        <v>1844</v>
      </c>
      <c r="E1269" s="13">
        <v>6221</v>
      </c>
      <c r="F1269" s="34" t="s">
        <v>264</v>
      </c>
      <c r="G1269" s="12" t="s">
        <v>319</v>
      </c>
      <c r="H1269" s="15">
        <v>0</v>
      </c>
      <c r="I1269" s="12"/>
      <c r="J1269" s="12"/>
      <c r="K1269" s="29">
        <v>1765572.7</v>
      </c>
      <c r="L1269" s="12"/>
      <c r="M1269" s="15">
        <f t="shared" si="66"/>
        <v>1765572.7</v>
      </c>
      <c r="N1269" s="35" t="s">
        <v>1845</v>
      </c>
    </row>
    <row r="1270" spans="1:14" ht="45" x14ac:dyDescent="0.2">
      <c r="A1270" s="7">
        <v>52</v>
      </c>
      <c r="B1270" s="13">
        <v>1500522</v>
      </c>
      <c r="C1270" s="44" t="s">
        <v>307</v>
      </c>
      <c r="D1270" s="44" t="s">
        <v>1851</v>
      </c>
      <c r="E1270" s="13">
        <v>6141</v>
      </c>
      <c r="F1270" s="34" t="s">
        <v>336</v>
      </c>
      <c r="G1270" s="12" t="s">
        <v>313</v>
      </c>
      <c r="H1270" s="15">
        <v>0</v>
      </c>
      <c r="I1270" s="12"/>
      <c r="J1270" s="12"/>
      <c r="K1270" s="29">
        <v>558824.69999999995</v>
      </c>
      <c r="L1270" s="12"/>
      <c r="M1270" s="15">
        <f t="shared" si="66"/>
        <v>558824.69999999995</v>
      </c>
      <c r="N1270" s="35" t="s">
        <v>1852</v>
      </c>
    </row>
    <row r="1271" spans="1:14" ht="60" x14ac:dyDescent="0.2">
      <c r="A1271" s="7">
        <v>45</v>
      </c>
      <c r="B1271" s="13">
        <v>1700922</v>
      </c>
      <c r="C1271" s="44" t="s">
        <v>307</v>
      </c>
      <c r="D1271" s="44" t="s">
        <v>1846</v>
      </c>
      <c r="E1271" s="13">
        <v>6141</v>
      </c>
      <c r="F1271" s="34" t="s">
        <v>309</v>
      </c>
      <c r="G1271" s="12" t="s">
        <v>313</v>
      </c>
      <c r="H1271" s="15">
        <v>0</v>
      </c>
      <c r="I1271" s="97">
        <v>560000</v>
      </c>
      <c r="J1271" s="12"/>
      <c r="K1271" s="29"/>
      <c r="L1271" s="12"/>
      <c r="M1271" s="15">
        <f t="shared" si="66"/>
        <v>560000</v>
      </c>
      <c r="N1271" s="35" t="s">
        <v>1848</v>
      </c>
    </row>
    <row r="1272" spans="1:14" ht="60" x14ac:dyDescent="0.2">
      <c r="A1272" s="7">
        <v>50</v>
      </c>
      <c r="B1272" s="13">
        <v>1700922</v>
      </c>
      <c r="C1272" s="44" t="s">
        <v>307</v>
      </c>
      <c r="D1272" s="44" t="s">
        <v>1847</v>
      </c>
      <c r="E1272" s="13">
        <v>6141</v>
      </c>
      <c r="F1272" s="34" t="s">
        <v>264</v>
      </c>
      <c r="G1272" s="12" t="s">
        <v>313</v>
      </c>
      <c r="H1272" s="15"/>
      <c r="I1272" s="97">
        <v>275353.68</v>
      </c>
      <c r="J1272" s="12"/>
      <c r="K1272" s="29"/>
      <c r="L1272" s="12"/>
      <c r="M1272" s="15">
        <f t="shared" si="66"/>
        <v>275353.68</v>
      </c>
      <c r="N1272" s="35" t="s">
        <v>1849</v>
      </c>
    </row>
    <row r="1273" spans="1:14" x14ac:dyDescent="0.2">
      <c r="A1273" s="7"/>
      <c r="B1273" s="13">
        <v>1701122</v>
      </c>
      <c r="C1273" s="14" t="s">
        <v>307</v>
      </c>
      <c r="D1273" s="14" t="s">
        <v>335</v>
      </c>
      <c r="E1273" s="13">
        <v>6141</v>
      </c>
      <c r="F1273" s="12" t="s">
        <v>336</v>
      </c>
      <c r="G1273" s="12" t="s">
        <v>313</v>
      </c>
      <c r="H1273" s="15">
        <v>2412502.61</v>
      </c>
      <c r="I1273" s="12"/>
      <c r="J1273" s="12"/>
      <c r="K1273" s="12"/>
      <c r="L1273" s="12"/>
      <c r="M1273" s="15">
        <f t="shared" si="66"/>
        <v>2412502.61</v>
      </c>
      <c r="N1273" s="12"/>
    </row>
    <row r="1274" spans="1:14" x14ac:dyDescent="0.2">
      <c r="A1274" s="7"/>
      <c r="B1274" s="13">
        <v>1701122</v>
      </c>
      <c r="C1274" s="14" t="s">
        <v>307</v>
      </c>
      <c r="D1274" s="14" t="s">
        <v>337</v>
      </c>
      <c r="E1274" s="13">
        <v>6141</v>
      </c>
      <c r="F1274" s="12" t="s">
        <v>326</v>
      </c>
      <c r="G1274" s="12" t="s">
        <v>313</v>
      </c>
      <c r="H1274" s="15">
        <v>3106081.83</v>
      </c>
      <c r="I1274" s="12"/>
      <c r="J1274" s="12"/>
      <c r="K1274" s="12"/>
      <c r="L1274" s="12"/>
      <c r="M1274" s="15">
        <f t="shared" si="66"/>
        <v>3106081.83</v>
      </c>
      <c r="N1274" s="12"/>
    </row>
    <row r="1275" spans="1:14" x14ac:dyDescent="0.2">
      <c r="A1275" s="7"/>
      <c r="B1275" s="13">
        <v>1701122</v>
      </c>
      <c r="C1275" s="14" t="s">
        <v>307</v>
      </c>
      <c r="D1275" s="14" t="s">
        <v>338</v>
      </c>
      <c r="E1275" s="13">
        <v>6141</v>
      </c>
      <c r="F1275" s="12" t="s">
        <v>336</v>
      </c>
      <c r="G1275" s="12" t="s">
        <v>313</v>
      </c>
      <c r="H1275" s="15">
        <v>6871370.5800000001</v>
      </c>
      <c r="I1275" s="12"/>
      <c r="J1275" s="12"/>
      <c r="K1275" s="12"/>
      <c r="L1275" s="12"/>
      <c r="M1275" s="15">
        <f t="shared" si="66"/>
        <v>6871370.5800000001</v>
      </c>
      <c r="N1275" s="12"/>
    </row>
    <row r="1276" spans="1:14" x14ac:dyDescent="0.2">
      <c r="A1276" s="7"/>
      <c r="B1276" s="13">
        <v>2510121</v>
      </c>
      <c r="C1276" s="14" t="s">
        <v>307</v>
      </c>
      <c r="D1276" s="14" t="s">
        <v>308</v>
      </c>
      <c r="E1276" s="13">
        <v>2411</v>
      </c>
      <c r="F1276" s="12" t="s">
        <v>309</v>
      </c>
      <c r="G1276" s="12" t="s">
        <v>75</v>
      </c>
      <c r="H1276" s="15">
        <v>185791.64</v>
      </c>
      <c r="I1276" s="12"/>
      <c r="J1276" s="12"/>
      <c r="K1276" s="12"/>
      <c r="L1276" s="12"/>
      <c r="M1276" s="15">
        <f t="shared" si="66"/>
        <v>185791.64</v>
      </c>
      <c r="N1276" s="12"/>
    </row>
    <row r="1277" spans="1:14" x14ac:dyDescent="0.2">
      <c r="A1277" s="7"/>
      <c r="B1277" s="13">
        <v>2510121</v>
      </c>
      <c r="C1277" s="14" t="s">
        <v>307</v>
      </c>
      <c r="D1277" s="14" t="s">
        <v>308</v>
      </c>
      <c r="E1277" s="13">
        <v>3321</v>
      </c>
      <c r="F1277" s="12" t="s">
        <v>309</v>
      </c>
      <c r="G1277" s="12" t="s">
        <v>162</v>
      </c>
      <c r="H1277" s="15">
        <v>1280638.51</v>
      </c>
      <c r="I1277" s="12"/>
      <c r="J1277" s="12"/>
      <c r="K1277" s="12"/>
      <c r="L1277" s="12"/>
      <c r="M1277" s="15">
        <f t="shared" si="66"/>
        <v>1280638.51</v>
      </c>
      <c r="N1277" s="12"/>
    </row>
    <row r="1278" spans="1:14" x14ac:dyDescent="0.2">
      <c r="A1278" s="7"/>
      <c r="B1278" s="13">
        <v>2510121</v>
      </c>
      <c r="C1278" s="14" t="s">
        <v>307</v>
      </c>
      <c r="D1278" s="14" t="s">
        <v>308</v>
      </c>
      <c r="E1278" s="13">
        <v>4411</v>
      </c>
      <c r="F1278" s="12" t="s">
        <v>309</v>
      </c>
      <c r="G1278" s="12" t="s">
        <v>53</v>
      </c>
      <c r="H1278" s="15">
        <v>0.01</v>
      </c>
      <c r="I1278" s="12"/>
      <c r="J1278" s="12"/>
      <c r="K1278" s="12"/>
      <c r="L1278" s="12"/>
      <c r="M1278" s="15">
        <f t="shared" si="66"/>
        <v>0.01</v>
      </c>
      <c r="N1278" s="12"/>
    </row>
    <row r="1279" spans="1:14" ht="15" x14ac:dyDescent="0.2">
      <c r="A1279" s="7"/>
      <c r="B1279" s="13">
        <v>2510121</v>
      </c>
      <c r="C1279" s="14" t="s">
        <v>307</v>
      </c>
      <c r="D1279" s="14" t="s">
        <v>308</v>
      </c>
      <c r="E1279" s="13">
        <v>6141</v>
      </c>
      <c r="F1279" s="12" t="s">
        <v>309</v>
      </c>
      <c r="G1279" s="12" t="s">
        <v>313</v>
      </c>
      <c r="H1279" s="15">
        <v>26633.5</v>
      </c>
      <c r="I1279" s="12"/>
      <c r="J1279" s="12"/>
      <c r="K1279" s="12"/>
      <c r="L1279" s="30"/>
      <c r="M1279" s="15">
        <f t="shared" si="66"/>
        <v>26633.5</v>
      </c>
      <c r="N1279" s="31"/>
    </row>
    <row r="1280" spans="1:14" x14ac:dyDescent="0.2">
      <c r="A1280" s="7"/>
      <c r="B1280" s="13">
        <v>2510121</v>
      </c>
      <c r="C1280" s="14" t="s">
        <v>307</v>
      </c>
      <c r="D1280" s="14" t="s">
        <v>339</v>
      </c>
      <c r="E1280" s="13">
        <v>6111</v>
      </c>
      <c r="F1280" s="12" t="s">
        <v>264</v>
      </c>
      <c r="G1280" s="12" t="s">
        <v>340</v>
      </c>
      <c r="H1280" s="15">
        <v>29.99</v>
      </c>
      <c r="I1280" s="12"/>
      <c r="J1280" s="12"/>
      <c r="K1280" s="12"/>
      <c r="L1280" s="12"/>
      <c r="M1280" s="15">
        <f t="shared" si="66"/>
        <v>29.99</v>
      </c>
      <c r="N1280" s="12"/>
    </row>
    <row r="1281" spans="1:14" x14ac:dyDescent="0.2">
      <c r="A1281" s="7"/>
      <c r="B1281" s="13">
        <v>2510121</v>
      </c>
      <c r="C1281" s="14" t="s">
        <v>307</v>
      </c>
      <c r="D1281" s="14" t="s">
        <v>341</v>
      </c>
      <c r="E1281" s="13">
        <v>6141</v>
      </c>
      <c r="F1281" s="12" t="s">
        <v>309</v>
      </c>
      <c r="G1281" s="12" t="s">
        <v>313</v>
      </c>
      <c r="H1281" s="15">
        <v>756522.71</v>
      </c>
      <c r="I1281" s="12"/>
      <c r="J1281" s="12"/>
      <c r="K1281" s="12"/>
      <c r="L1281" s="12"/>
      <c r="M1281" s="15">
        <f t="shared" si="66"/>
        <v>756522.71</v>
      </c>
      <c r="N1281" s="12"/>
    </row>
    <row r="1282" spans="1:14" x14ac:dyDescent="0.2">
      <c r="A1282" s="7"/>
      <c r="B1282" s="13">
        <v>2510121</v>
      </c>
      <c r="C1282" s="14" t="s">
        <v>307</v>
      </c>
      <c r="D1282" s="14" t="s">
        <v>342</v>
      </c>
      <c r="E1282" s="13">
        <v>6141</v>
      </c>
      <c r="F1282" s="12" t="s">
        <v>309</v>
      </c>
      <c r="G1282" s="12" t="s">
        <v>313</v>
      </c>
      <c r="H1282" s="15">
        <v>568291.69999999995</v>
      </c>
      <c r="I1282" s="12"/>
      <c r="J1282" s="12"/>
      <c r="K1282" s="12"/>
      <c r="L1282" s="12"/>
      <c r="M1282" s="15">
        <f t="shared" si="66"/>
        <v>568291.69999999995</v>
      </c>
      <c r="N1282" s="12"/>
    </row>
    <row r="1283" spans="1:14" x14ac:dyDescent="0.2">
      <c r="A1283" s="7"/>
      <c r="B1283" s="13">
        <v>2510121</v>
      </c>
      <c r="C1283" s="14" t="s">
        <v>307</v>
      </c>
      <c r="D1283" s="14" t="s">
        <v>343</v>
      </c>
      <c r="E1283" s="13">
        <v>6141</v>
      </c>
      <c r="F1283" s="12" t="s">
        <v>309</v>
      </c>
      <c r="G1283" s="12" t="s">
        <v>313</v>
      </c>
      <c r="H1283" s="15">
        <v>1401330.8</v>
      </c>
      <c r="I1283" s="12"/>
      <c r="J1283" s="12"/>
      <c r="K1283" s="12"/>
      <c r="L1283" s="12"/>
      <c r="M1283" s="15">
        <f t="shared" si="66"/>
        <v>1401330.8</v>
      </c>
      <c r="N1283" s="12"/>
    </row>
    <row r="1284" spans="1:14" x14ac:dyDescent="0.2">
      <c r="A1284" s="7"/>
      <c r="B1284" s="13">
        <v>2510121</v>
      </c>
      <c r="C1284" s="14" t="s">
        <v>307</v>
      </c>
      <c r="D1284" s="14" t="s">
        <v>344</v>
      </c>
      <c r="E1284" s="13">
        <v>6141</v>
      </c>
      <c r="F1284" s="12" t="s">
        <v>309</v>
      </c>
      <c r="G1284" s="12" t="s">
        <v>313</v>
      </c>
      <c r="H1284" s="15">
        <v>1026848.8</v>
      </c>
      <c r="I1284" s="12"/>
      <c r="J1284" s="12"/>
      <c r="K1284" s="12"/>
      <c r="L1284" s="12"/>
      <c r="M1284" s="15">
        <f t="shared" si="66"/>
        <v>1026848.8</v>
      </c>
      <c r="N1284" s="12"/>
    </row>
    <row r="1285" spans="1:14" x14ac:dyDescent="0.2">
      <c r="A1285" s="7"/>
      <c r="B1285" s="13">
        <v>2510121</v>
      </c>
      <c r="C1285" s="14" t="s">
        <v>307</v>
      </c>
      <c r="D1285" s="14" t="s">
        <v>345</v>
      </c>
      <c r="E1285" s="13">
        <v>6141</v>
      </c>
      <c r="F1285" s="12" t="s">
        <v>309</v>
      </c>
      <c r="G1285" s="12" t="s">
        <v>313</v>
      </c>
      <c r="H1285" s="15">
        <v>2108955.4300000002</v>
      </c>
      <c r="I1285" s="12"/>
      <c r="J1285" s="12"/>
      <c r="K1285" s="12"/>
      <c r="L1285" s="12"/>
      <c r="M1285" s="15">
        <f t="shared" si="66"/>
        <v>2108955.4300000002</v>
      </c>
      <c r="N1285" s="12"/>
    </row>
    <row r="1286" spans="1:14" x14ac:dyDescent="0.2">
      <c r="A1286" s="7"/>
      <c r="B1286" s="13">
        <v>2510121</v>
      </c>
      <c r="C1286" s="14" t="s">
        <v>307</v>
      </c>
      <c r="D1286" s="14" t="s">
        <v>346</v>
      </c>
      <c r="E1286" s="13">
        <v>6141</v>
      </c>
      <c r="F1286" s="12" t="s">
        <v>309</v>
      </c>
      <c r="G1286" s="12" t="s">
        <v>313</v>
      </c>
      <c r="H1286" s="15">
        <v>1362953.12</v>
      </c>
      <c r="I1286" s="12"/>
      <c r="J1286" s="12"/>
      <c r="K1286" s="12"/>
      <c r="L1286" s="12"/>
      <c r="M1286" s="15">
        <f t="shared" si="66"/>
        <v>1362953.12</v>
      </c>
      <c r="N1286" s="12"/>
    </row>
    <row r="1287" spans="1:14" x14ac:dyDescent="0.2">
      <c r="A1287" s="7"/>
      <c r="B1287" s="13">
        <v>2510121</v>
      </c>
      <c r="C1287" s="14" t="s">
        <v>307</v>
      </c>
      <c r="D1287" s="14" t="s">
        <v>347</v>
      </c>
      <c r="E1287" s="13">
        <v>6141</v>
      </c>
      <c r="F1287" s="12" t="s">
        <v>309</v>
      </c>
      <c r="G1287" s="12" t="s">
        <v>313</v>
      </c>
      <c r="H1287" s="15">
        <v>2842027.9</v>
      </c>
      <c r="I1287" s="12"/>
      <c r="J1287" s="12"/>
      <c r="K1287" s="12"/>
      <c r="L1287" s="12"/>
      <c r="M1287" s="15">
        <f t="shared" si="66"/>
        <v>2842027.9</v>
      </c>
      <c r="N1287" s="12"/>
    </row>
    <row r="1288" spans="1:14" x14ac:dyDescent="0.2">
      <c r="A1288" s="7"/>
      <c r="B1288" s="13">
        <v>2510121</v>
      </c>
      <c r="C1288" s="14" t="s">
        <v>307</v>
      </c>
      <c r="D1288" s="14" t="s">
        <v>348</v>
      </c>
      <c r="E1288" s="13">
        <v>6141</v>
      </c>
      <c r="F1288" s="12" t="s">
        <v>309</v>
      </c>
      <c r="G1288" s="12" t="s">
        <v>313</v>
      </c>
      <c r="H1288" s="15">
        <v>61478.7</v>
      </c>
      <c r="I1288" s="12"/>
      <c r="J1288" s="12"/>
      <c r="K1288" s="12"/>
      <c r="L1288" s="12"/>
      <c r="M1288" s="15">
        <f t="shared" si="66"/>
        <v>61478.7</v>
      </c>
      <c r="N1288" s="12"/>
    </row>
    <row r="1289" spans="1:14" x14ac:dyDescent="0.2">
      <c r="A1289" s="7"/>
      <c r="B1289" s="13">
        <v>2510121</v>
      </c>
      <c r="C1289" s="14" t="s">
        <v>307</v>
      </c>
      <c r="D1289" s="14" t="s">
        <v>349</v>
      </c>
      <c r="E1289" s="13">
        <v>6141</v>
      </c>
      <c r="F1289" s="12" t="s">
        <v>309</v>
      </c>
      <c r="G1289" s="12" t="s">
        <v>313</v>
      </c>
      <c r="H1289" s="15">
        <v>255712.33</v>
      </c>
      <c r="I1289" s="12"/>
      <c r="J1289" s="12"/>
      <c r="K1289" s="12"/>
      <c r="L1289" s="12"/>
      <c r="M1289" s="15">
        <f t="shared" si="66"/>
        <v>255712.33</v>
      </c>
      <c r="N1289" s="12"/>
    </row>
    <row r="1290" spans="1:14" x14ac:dyDescent="0.2">
      <c r="A1290" s="7"/>
      <c r="B1290" s="13">
        <v>2510121</v>
      </c>
      <c r="C1290" s="14" t="s">
        <v>307</v>
      </c>
      <c r="D1290" s="14" t="s">
        <v>350</v>
      </c>
      <c r="E1290" s="13">
        <v>6141</v>
      </c>
      <c r="F1290" s="12" t="s">
        <v>309</v>
      </c>
      <c r="G1290" s="12" t="s">
        <v>313</v>
      </c>
      <c r="H1290" s="15">
        <v>203295.41</v>
      </c>
      <c r="I1290" s="12"/>
      <c r="J1290" s="12"/>
      <c r="K1290" s="12"/>
      <c r="L1290" s="12"/>
      <c r="M1290" s="15">
        <f t="shared" si="66"/>
        <v>203295.41</v>
      </c>
      <c r="N1290" s="12"/>
    </row>
    <row r="1291" spans="1:14" x14ac:dyDescent="0.2">
      <c r="A1291" s="7"/>
      <c r="B1291" s="13">
        <v>2510121</v>
      </c>
      <c r="C1291" s="14" t="s">
        <v>307</v>
      </c>
      <c r="D1291" s="14" t="s">
        <v>351</v>
      </c>
      <c r="E1291" s="13">
        <v>6141</v>
      </c>
      <c r="F1291" s="12" t="s">
        <v>309</v>
      </c>
      <c r="G1291" s="12" t="s">
        <v>313</v>
      </c>
      <c r="H1291" s="15">
        <v>243078.04</v>
      </c>
      <c r="I1291" s="12"/>
      <c r="J1291" s="12"/>
      <c r="K1291" s="12"/>
      <c r="L1291" s="12"/>
      <c r="M1291" s="15">
        <f t="shared" si="66"/>
        <v>243078.04</v>
      </c>
      <c r="N1291" s="12"/>
    </row>
    <row r="1292" spans="1:14" x14ac:dyDescent="0.2">
      <c r="A1292" s="7"/>
      <c r="B1292" s="13">
        <v>2510121</v>
      </c>
      <c r="C1292" s="14" t="s">
        <v>307</v>
      </c>
      <c r="D1292" s="14" t="s">
        <v>352</v>
      </c>
      <c r="E1292" s="13">
        <v>6141</v>
      </c>
      <c r="F1292" s="12" t="s">
        <v>309</v>
      </c>
      <c r="G1292" s="12" t="s">
        <v>313</v>
      </c>
      <c r="H1292" s="15">
        <v>603723.09</v>
      </c>
      <c r="I1292" s="12"/>
      <c r="J1292" s="12"/>
      <c r="K1292" s="12"/>
      <c r="L1292" s="12"/>
      <c r="M1292" s="15">
        <f t="shared" si="66"/>
        <v>603723.09</v>
      </c>
      <c r="N1292" s="12"/>
    </row>
    <row r="1293" spans="1:14" x14ac:dyDescent="0.2">
      <c r="A1293" s="7"/>
      <c r="B1293" s="13">
        <v>2510121</v>
      </c>
      <c r="C1293" s="14" t="s">
        <v>307</v>
      </c>
      <c r="D1293" s="14" t="s">
        <v>353</v>
      </c>
      <c r="E1293" s="13">
        <v>6141</v>
      </c>
      <c r="F1293" s="12" t="s">
        <v>309</v>
      </c>
      <c r="G1293" s="12" t="s">
        <v>313</v>
      </c>
      <c r="H1293" s="15">
        <v>1945267.49</v>
      </c>
      <c r="I1293" s="12"/>
      <c r="J1293" s="12"/>
      <c r="K1293" s="12"/>
      <c r="L1293" s="12"/>
      <c r="M1293" s="15">
        <f t="shared" si="66"/>
        <v>1945267.49</v>
      </c>
      <c r="N1293" s="12"/>
    </row>
    <row r="1294" spans="1:14" x14ac:dyDescent="0.2">
      <c r="A1294" s="7"/>
      <c r="B1294" s="13">
        <v>2510121</v>
      </c>
      <c r="C1294" s="14" t="s">
        <v>307</v>
      </c>
      <c r="D1294" s="14" t="s">
        <v>354</v>
      </c>
      <c r="E1294" s="13">
        <v>6111</v>
      </c>
      <c r="F1294" s="12" t="s">
        <v>264</v>
      </c>
      <c r="G1294" s="12" t="s">
        <v>340</v>
      </c>
      <c r="H1294" s="15">
        <v>10383540.17</v>
      </c>
      <c r="I1294" s="12"/>
      <c r="J1294" s="12"/>
      <c r="K1294" s="12"/>
      <c r="L1294" s="12"/>
      <c r="M1294" s="15">
        <f t="shared" si="66"/>
        <v>10383540.17</v>
      </c>
      <c r="N1294" s="12"/>
    </row>
    <row r="1295" spans="1:14" x14ac:dyDescent="0.2">
      <c r="A1295" s="7"/>
      <c r="B1295" s="13">
        <v>2510121</v>
      </c>
      <c r="C1295" s="14" t="s">
        <v>307</v>
      </c>
      <c r="D1295" s="14" t="s">
        <v>355</v>
      </c>
      <c r="E1295" s="13">
        <v>6141</v>
      </c>
      <c r="F1295" s="12" t="s">
        <v>326</v>
      </c>
      <c r="G1295" s="12" t="s">
        <v>313</v>
      </c>
      <c r="H1295" s="15">
        <v>1192936.3899999999</v>
      </c>
      <c r="I1295" s="12"/>
      <c r="J1295" s="12"/>
      <c r="K1295" s="12"/>
      <c r="L1295" s="12"/>
      <c r="M1295" s="15">
        <f t="shared" si="66"/>
        <v>1192936.3899999999</v>
      </c>
      <c r="N1295" s="12"/>
    </row>
    <row r="1296" spans="1:14" x14ac:dyDescent="0.2">
      <c r="A1296" s="7"/>
      <c r="B1296" s="13">
        <v>2510121</v>
      </c>
      <c r="C1296" s="14" t="s">
        <v>307</v>
      </c>
      <c r="D1296" s="14" t="s">
        <v>325</v>
      </c>
      <c r="E1296" s="13">
        <v>6141</v>
      </c>
      <c r="F1296" s="12" t="s">
        <v>326</v>
      </c>
      <c r="G1296" s="12" t="s">
        <v>313</v>
      </c>
      <c r="H1296" s="15">
        <v>1206740.6499999999</v>
      </c>
      <c r="I1296" s="12"/>
      <c r="J1296" s="12"/>
      <c r="K1296" s="12"/>
      <c r="L1296" s="12"/>
      <c r="M1296" s="15">
        <f t="shared" si="66"/>
        <v>1206740.6499999999</v>
      </c>
      <c r="N1296" s="12"/>
    </row>
    <row r="1297" spans="1:14" x14ac:dyDescent="0.2">
      <c r="A1297" s="7"/>
      <c r="B1297" s="13">
        <v>2510121</v>
      </c>
      <c r="C1297" s="14" t="s">
        <v>307</v>
      </c>
      <c r="D1297" s="14" t="s">
        <v>327</v>
      </c>
      <c r="E1297" s="13">
        <v>6141</v>
      </c>
      <c r="F1297" s="12" t="s">
        <v>326</v>
      </c>
      <c r="G1297" s="12" t="s">
        <v>313</v>
      </c>
      <c r="H1297" s="15">
        <v>1221826.72</v>
      </c>
      <c r="I1297" s="12"/>
      <c r="J1297" s="12"/>
      <c r="K1297" s="12"/>
      <c r="L1297" s="12"/>
      <c r="M1297" s="15">
        <f t="shared" si="66"/>
        <v>1221826.72</v>
      </c>
      <c r="N1297" s="12"/>
    </row>
    <row r="1298" spans="1:14" x14ac:dyDescent="0.2">
      <c r="A1298" s="7"/>
      <c r="B1298" s="13">
        <v>2510121</v>
      </c>
      <c r="C1298" s="14" t="s">
        <v>307</v>
      </c>
      <c r="D1298" s="14" t="s">
        <v>328</v>
      </c>
      <c r="E1298" s="13">
        <v>6141</v>
      </c>
      <c r="F1298" s="12" t="s">
        <v>326</v>
      </c>
      <c r="G1298" s="12" t="s">
        <v>313</v>
      </c>
      <c r="H1298" s="15">
        <v>1229623.1599999999</v>
      </c>
      <c r="I1298" s="12"/>
      <c r="J1298" s="12"/>
      <c r="K1298" s="12"/>
      <c r="L1298" s="12"/>
      <c r="M1298" s="15">
        <f t="shared" si="66"/>
        <v>1229623.1599999999</v>
      </c>
      <c r="N1298" s="12"/>
    </row>
    <row r="1299" spans="1:14" x14ac:dyDescent="0.2">
      <c r="A1299" s="7"/>
      <c r="B1299" s="13">
        <v>2510121</v>
      </c>
      <c r="C1299" s="14" t="s">
        <v>307</v>
      </c>
      <c r="D1299" s="14" t="s">
        <v>356</v>
      </c>
      <c r="E1299" s="13">
        <v>6141</v>
      </c>
      <c r="F1299" s="12" t="s">
        <v>309</v>
      </c>
      <c r="G1299" s="12" t="s">
        <v>313</v>
      </c>
      <c r="H1299" s="15">
        <v>476815.6</v>
      </c>
      <c r="I1299" s="12"/>
      <c r="J1299" s="12"/>
      <c r="K1299" s="12"/>
      <c r="L1299" s="12"/>
      <c r="M1299" s="15">
        <f t="shared" si="66"/>
        <v>476815.6</v>
      </c>
      <c r="N1299" s="12"/>
    </row>
    <row r="1300" spans="1:14" x14ac:dyDescent="0.2">
      <c r="A1300" s="7"/>
      <c r="B1300" s="13">
        <v>2510121</v>
      </c>
      <c r="C1300" s="14" t="s">
        <v>307</v>
      </c>
      <c r="D1300" s="14" t="s">
        <v>357</v>
      </c>
      <c r="E1300" s="13">
        <v>6241</v>
      </c>
      <c r="F1300" s="12" t="s">
        <v>309</v>
      </c>
      <c r="G1300" s="12" t="s">
        <v>313</v>
      </c>
      <c r="H1300" s="15">
        <v>476815.6</v>
      </c>
      <c r="I1300" s="12"/>
      <c r="J1300" s="12"/>
      <c r="K1300" s="12"/>
      <c r="L1300" s="12"/>
      <c r="M1300" s="15">
        <f t="shared" si="66"/>
        <v>476815.6</v>
      </c>
      <c r="N1300" s="12"/>
    </row>
    <row r="1301" spans="1:14" x14ac:dyDescent="0.2">
      <c r="A1301" s="7"/>
      <c r="B1301" s="13">
        <v>2510121</v>
      </c>
      <c r="C1301" s="14" t="s">
        <v>307</v>
      </c>
      <c r="D1301" s="14" t="s">
        <v>358</v>
      </c>
      <c r="E1301" s="13">
        <v>6241</v>
      </c>
      <c r="F1301" s="12" t="s">
        <v>309</v>
      </c>
      <c r="G1301" s="12" t="s">
        <v>313</v>
      </c>
      <c r="H1301" s="15">
        <v>476815.6</v>
      </c>
      <c r="I1301" s="12"/>
      <c r="J1301" s="12"/>
      <c r="K1301" s="12"/>
      <c r="L1301" s="12"/>
      <c r="M1301" s="15">
        <f t="shared" si="66"/>
        <v>476815.6</v>
      </c>
      <c r="N1301" s="12"/>
    </row>
    <row r="1302" spans="1:14" x14ac:dyDescent="0.2">
      <c r="A1302" s="7"/>
      <c r="B1302" s="13">
        <v>2510121</v>
      </c>
      <c r="C1302" s="14" t="s">
        <v>307</v>
      </c>
      <c r="D1302" s="14" t="s">
        <v>359</v>
      </c>
      <c r="E1302" s="13">
        <v>6141</v>
      </c>
      <c r="F1302" s="12" t="s">
        <v>360</v>
      </c>
      <c r="G1302" s="12" t="s">
        <v>313</v>
      </c>
      <c r="H1302" s="15">
        <v>56529.13</v>
      </c>
      <c r="I1302" s="12"/>
      <c r="J1302" s="12"/>
      <c r="K1302" s="12"/>
      <c r="L1302" s="12"/>
      <c r="M1302" s="15">
        <f t="shared" si="66"/>
        <v>56529.13</v>
      </c>
      <c r="N1302" s="12"/>
    </row>
    <row r="1303" spans="1:14" x14ac:dyDescent="0.2">
      <c r="A1303" s="7"/>
      <c r="B1303" s="13">
        <v>2510121</v>
      </c>
      <c r="C1303" s="14" t="s">
        <v>307</v>
      </c>
      <c r="D1303" s="14" t="s">
        <v>361</v>
      </c>
      <c r="E1303" s="13">
        <v>6141</v>
      </c>
      <c r="F1303" s="12" t="s">
        <v>360</v>
      </c>
      <c r="G1303" s="12" t="s">
        <v>313</v>
      </c>
      <c r="H1303" s="15">
        <v>65023.55</v>
      </c>
      <c r="I1303" s="12"/>
      <c r="J1303" s="12"/>
      <c r="K1303" s="12"/>
      <c r="L1303" s="12"/>
      <c r="M1303" s="15">
        <f t="shared" si="66"/>
        <v>65023.55</v>
      </c>
      <c r="N1303" s="12"/>
    </row>
    <row r="1304" spans="1:14" x14ac:dyDescent="0.2">
      <c r="A1304" s="7"/>
      <c r="B1304" s="13">
        <v>2510121</v>
      </c>
      <c r="C1304" s="14" t="s">
        <v>307</v>
      </c>
      <c r="D1304" s="14" t="s">
        <v>362</v>
      </c>
      <c r="E1304" s="13">
        <v>6141</v>
      </c>
      <c r="F1304" s="12" t="s">
        <v>360</v>
      </c>
      <c r="G1304" s="12" t="s">
        <v>313</v>
      </c>
      <c r="H1304" s="15">
        <v>97333.88</v>
      </c>
      <c r="I1304" s="12"/>
      <c r="J1304" s="12"/>
      <c r="K1304" s="12"/>
      <c r="L1304" s="12"/>
      <c r="M1304" s="15">
        <f t="shared" si="66"/>
        <v>97333.88</v>
      </c>
      <c r="N1304" s="12"/>
    </row>
    <row r="1305" spans="1:14" x14ac:dyDescent="0.2">
      <c r="A1305" s="7"/>
      <c r="B1305" s="13">
        <v>2510121</v>
      </c>
      <c r="C1305" s="14" t="s">
        <v>307</v>
      </c>
      <c r="D1305" s="14" t="s">
        <v>363</v>
      </c>
      <c r="E1305" s="13">
        <v>6141</v>
      </c>
      <c r="F1305" s="12" t="s">
        <v>360</v>
      </c>
      <c r="G1305" s="12" t="s">
        <v>313</v>
      </c>
      <c r="H1305" s="15">
        <v>42904.99</v>
      </c>
      <c r="I1305" s="12"/>
      <c r="J1305" s="12"/>
      <c r="K1305" s="12"/>
      <c r="L1305" s="12"/>
      <c r="M1305" s="15">
        <f t="shared" si="66"/>
        <v>42904.99</v>
      </c>
      <c r="N1305" s="12"/>
    </row>
    <row r="1306" spans="1:14" x14ac:dyDescent="0.2">
      <c r="A1306" s="7"/>
      <c r="B1306" s="13">
        <v>2510121</v>
      </c>
      <c r="C1306" s="14" t="s">
        <v>307</v>
      </c>
      <c r="D1306" s="14" t="s">
        <v>364</v>
      </c>
      <c r="E1306" s="13">
        <v>6141</v>
      </c>
      <c r="F1306" s="12" t="s">
        <v>360</v>
      </c>
      <c r="G1306" s="12" t="s">
        <v>313</v>
      </c>
      <c r="H1306" s="15">
        <v>1487200.99</v>
      </c>
      <c r="I1306" s="12"/>
      <c r="J1306" s="12"/>
      <c r="K1306" s="12"/>
      <c r="L1306" s="12"/>
      <c r="M1306" s="15">
        <f t="shared" si="66"/>
        <v>1487200.99</v>
      </c>
      <c r="N1306" s="12"/>
    </row>
    <row r="1307" spans="1:14" x14ac:dyDescent="0.2">
      <c r="A1307" s="7"/>
      <c r="B1307" s="13">
        <v>2510121</v>
      </c>
      <c r="C1307" s="14" t="s">
        <v>307</v>
      </c>
      <c r="D1307" s="14" t="s">
        <v>365</v>
      </c>
      <c r="E1307" s="13">
        <v>6141</v>
      </c>
      <c r="F1307" s="12" t="s">
        <v>360</v>
      </c>
      <c r="G1307" s="12" t="s">
        <v>313</v>
      </c>
      <c r="H1307" s="15">
        <v>802615.22</v>
      </c>
      <c r="I1307" s="12"/>
      <c r="J1307" s="12"/>
      <c r="K1307" s="12"/>
      <c r="L1307" s="12"/>
      <c r="M1307" s="15">
        <f t="shared" si="66"/>
        <v>802615.22</v>
      </c>
      <c r="N1307" s="12"/>
    </row>
    <row r="1308" spans="1:14" x14ac:dyDescent="0.2">
      <c r="A1308" s="7"/>
      <c r="B1308" s="13">
        <v>2510122</v>
      </c>
      <c r="C1308" s="14" t="s">
        <v>307</v>
      </c>
      <c r="D1308" s="14" t="s">
        <v>308</v>
      </c>
      <c r="E1308" s="13">
        <v>3321</v>
      </c>
      <c r="F1308" s="12" t="s">
        <v>309</v>
      </c>
      <c r="G1308" s="12" t="s">
        <v>162</v>
      </c>
      <c r="H1308" s="15">
        <v>2237952</v>
      </c>
      <c r="I1308" s="12"/>
      <c r="J1308" s="12"/>
      <c r="K1308" s="12"/>
      <c r="L1308" s="12"/>
      <c r="M1308" s="15">
        <f t="shared" si="66"/>
        <v>2237952</v>
      </c>
      <c r="N1308" s="12"/>
    </row>
    <row r="1309" spans="1:14" ht="75" x14ac:dyDescent="0.2">
      <c r="A1309" s="193" t="s">
        <v>1894</v>
      </c>
      <c r="B1309" s="36">
        <v>2510122</v>
      </c>
      <c r="C1309" s="40" t="s">
        <v>307</v>
      </c>
      <c r="D1309" s="40" t="s">
        <v>308</v>
      </c>
      <c r="E1309" s="36">
        <v>6141</v>
      </c>
      <c r="F1309" s="41" t="s">
        <v>309</v>
      </c>
      <c r="G1309" s="41" t="s">
        <v>313</v>
      </c>
      <c r="H1309" s="43">
        <v>2460662.6900000051</v>
      </c>
      <c r="I1309" s="41"/>
      <c r="J1309" s="41"/>
      <c r="K1309" s="41"/>
      <c r="L1309" s="38">
        <f>2000000+57135.09</f>
        <v>2057135.09</v>
      </c>
      <c r="M1309" s="43">
        <f t="shared" si="66"/>
        <v>403527.60000000498</v>
      </c>
      <c r="N1309" s="35" t="s">
        <v>1896</v>
      </c>
    </row>
    <row r="1310" spans="1:14" ht="15" x14ac:dyDescent="0.2">
      <c r="A1310" s="7"/>
      <c r="B1310" s="13">
        <v>2510122</v>
      </c>
      <c r="C1310" s="14" t="s">
        <v>307</v>
      </c>
      <c r="D1310" s="14" t="s">
        <v>308</v>
      </c>
      <c r="E1310" s="13">
        <v>7991</v>
      </c>
      <c r="F1310" s="12" t="s">
        <v>309</v>
      </c>
      <c r="G1310" s="12" t="s">
        <v>241</v>
      </c>
      <c r="H1310" s="15">
        <v>1370149.3199999994</v>
      </c>
      <c r="I1310" s="12"/>
      <c r="J1310" s="12"/>
      <c r="K1310" s="12"/>
      <c r="L1310" s="30"/>
      <c r="M1310" s="15">
        <f t="shared" si="66"/>
        <v>1370149.3199999994</v>
      </c>
      <c r="N1310" s="31"/>
    </row>
    <row r="1311" spans="1:14" x14ac:dyDescent="0.2">
      <c r="A1311" s="7"/>
      <c r="B1311" s="13">
        <v>2510122</v>
      </c>
      <c r="C1311" s="14" t="s">
        <v>307</v>
      </c>
      <c r="D1311" s="44" t="s">
        <v>568</v>
      </c>
      <c r="E1311" s="13">
        <v>6111</v>
      </c>
      <c r="F1311" s="34" t="s">
        <v>285</v>
      </c>
      <c r="G1311" s="12" t="s">
        <v>340</v>
      </c>
      <c r="H1311" s="15">
        <v>511338.41</v>
      </c>
      <c r="I1311" s="12"/>
      <c r="J1311" s="12"/>
      <c r="K1311" s="29"/>
      <c r="L1311" s="30"/>
      <c r="M1311" s="15">
        <f t="shared" ref="M1311:M1377" si="67">H1311+I1311-J1311+K1311-L1311</f>
        <v>511338.41</v>
      </c>
      <c r="N1311" s="99"/>
    </row>
    <row r="1312" spans="1:14" x14ac:dyDescent="0.2">
      <c r="A1312" s="7"/>
      <c r="B1312" s="13">
        <v>2510122</v>
      </c>
      <c r="C1312" s="14" t="s">
        <v>307</v>
      </c>
      <c r="D1312" s="44" t="s">
        <v>569</v>
      </c>
      <c r="E1312" s="13">
        <v>6111</v>
      </c>
      <c r="F1312" s="34" t="s">
        <v>285</v>
      </c>
      <c r="G1312" s="12" t="s">
        <v>340</v>
      </c>
      <c r="H1312" s="15">
        <v>231190.7</v>
      </c>
      <c r="I1312" s="12"/>
      <c r="J1312" s="12"/>
      <c r="K1312" s="29"/>
      <c r="L1312" s="30"/>
      <c r="M1312" s="15">
        <f t="shared" si="67"/>
        <v>231190.7</v>
      </c>
      <c r="N1312" s="98"/>
    </row>
    <row r="1313" spans="1:14" x14ac:dyDescent="0.2">
      <c r="A1313" s="7"/>
      <c r="B1313" s="13">
        <v>2510122</v>
      </c>
      <c r="C1313" s="14" t="s">
        <v>307</v>
      </c>
      <c r="D1313" s="44" t="s">
        <v>570</v>
      </c>
      <c r="E1313" s="13">
        <v>6111</v>
      </c>
      <c r="F1313" s="34" t="s">
        <v>285</v>
      </c>
      <c r="G1313" s="12" t="s">
        <v>340</v>
      </c>
      <c r="H1313" s="15">
        <v>504543.25</v>
      </c>
      <c r="I1313" s="12"/>
      <c r="J1313" s="12"/>
      <c r="K1313" s="29"/>
      <c r="L1313" s="30"/>
      <c r="M1313" s="15">
        <f t="shared" si="67"/>
        <v>504543.25</v>
      </c>
      <c r="N1313" s="98"/>
    </row>
    <row r="1314" spans="1:14" x14ac:dyDescent="0.2">
      <c r="A1314" s="7"/>
      <c r="B1314" s="13">
        <v>2510122</v>
      </c>
      <c r="C1314" s="14" t="s">
        <v>307</v>
      </c>
      <c r="D1314" s="44" t="s">
        <v>571</v>
      </c>
      <c r="E1314" s="13">
        <v>6111</v>
      </c>
      <c r="F1314" s="34" t="s">
        <v>285</v>
      </c>
      <c r="G1314" s="12" t="s">
        <v>340</v>
      </c>
      <c r="H1314" s="15">
        <v>3675.96</v>
      </c>
      <c r="I1314" s="12"/>
      <c r="J1314" s="12"/>
      <c r="K1314" s="29"/>
      <c r="L1314" s="30"/>
      <c r="M1314" s="15">
        <f t="shared" si="67"/>
        <v>3675.96</v>
      </c>
      <c r="N1314" s="98"/>
    </row>
    <row r="1315" spans="1:14" x14ac:dyDescent="0.2">
      <c r="A1315" s="7"/>
      <c r="B1315" s="13">
        <v>2510122</v>
      </c>
      <c r="C1315" s="14" t="s">
        <v>307</v>
      </c>
      <c r="D1315" s="14" t="s">
        <v>366</v>
      </c>
      <c r="E1315" s="13">
        <v>6141</v>
      </c>
      <c r="F1315" s="12" t="s">
        <v>309</v>
      </c>
      <c r="G1315" s="12" t="s">
        <v>313</v>
      </c>
      <c r="H1315" s="15">
        <v>3329192.51</v>
      </c>
      <c r="I1315" s="12"/>
      <c r="J1315" s="12"/>
      <c r="K1315" s="12"/>
      <c r="L1315" s="30"/>
      <c r="M1315" s="15">
        <f t="shared" si="67"/>
        <v>3329192.51</v>
      </c>
      <c r="N1315" s="99"/>
    </row>
    <row r="1316" spans="1:14" x14ac:dyDescent="0.2">
      <c r="A1316" s="7"/>
      <c r="B1316" s="13">
        <v>2510122</v>
      </c>
      <c r="C1316" s="14" t="s">
        <v>307</v>
      </c>
      <c r="D1316" s="14" t="s">
        <v>367</v>
      </c>
      <c r="E1316" s="13">
        <v>6141</v>
      </c>
      <c r="F1316" s="12" t="s">
        <v>309</v>
      </c>
      <c r="G1316" s="12" t="s">
        <v>313</v>
      </c>
      <c r="H1316" s="15">
        <v>3399658.96</v>
      </c>
      <c r="I1316" s="12"/>
      <c r="J1316" s="12"/>
      <c r="K1316" s="12"/>
      <c r="L1316" s="30"/>
      <c r="M1316" s="15">
        <f t="shared" si="67"/>
        <v>3399658.96</v>
      </c>
      <c r="N1316" s="99"/>
    </row>
    <row r="1317" spans="1:14" x14ac:dyDescent="0.2">
      <c r="A1317" s="7"/>
      <c r="B1317" s="13">
        <v>2510122</v>
      </c>
      <c r="C1317" s="14" t="s">
        <v>307</v>
      </c>
      <c r="D1317" s="14" t="s">
        <v>368</v>
      </c>
      <c r="E1317" s="13">
        <v>6141</v>
      </c>
      <c r="F1317" s="12" t="s">
        <v>309</v>
      </c>
      <c r="G1317" s="12" t="s">
        <v>313</v>
      </c>
      <c r="H1317" s="15">
        <v>1999996.73</v>
      </c>
      <c r="I1317" s="12"/>
      <c r="J1317" s="12"/>
      <c r="K1317" s="12"/>
      <c r="L1317" s="30"/>
      <c r="M1317" s="15">
        <f t="shared" si="67"/>
        <v>1999996.73</v>
      </c>
      <c r="N1317" s="99"/>
    </row>
    <row r="1318" spans="1:14" x14ac:dyDescent="0.2">
      <c r="A1318" s="7"/>
      <c r="B1318" s="13">
        <v>2510122</v>
      </c>
      <c r="C1318" s="14" t="s">
        <v>307</v>
      </c>
      <c r="D1318" s="14" t="s">
        <v>369</v>
      </c>
      <c r="E1318" s="13">
        <v>6141</v>
      </c>
      <c r="F1318" s="12" t="s">
        <v>309</v>
      </c>
      <c r="G1318" s="12" t="s">
        <v>313</v>
      </c>
      <c r="H1318" s="15">
        <v>2337473.94</v>
      </c>
      <c r="I1318" s="12"/>
      <c r="J1318" s="12"/>
      <c r="K1318" s="12"/>
      <c r="L1318" s="30"/>
      <c r="M1318" s="15">
        <f t="shared" si="67"/>
        <v>2337473.94</v>
      </c>
      <c r="N1318" s="99"/>
    </row>
    <row r="1319" spans="1:14" x14ac:dyDescent="0.2">
      <c r="A1319" s="7"/>
      <c r="B1319" s="13">
        <v>2510122</v>
      </c>
      <c r="C1319" s="14" t="s">
        <v>307</v>
      </c>
      <c r="D1319" s="44" t="s">
        <v>562</v>
      </c>
      <c r="E1319" s="13">
        <v>6141</v>
      </c>
      <c r="F1319" s="34" t="s">
        <v>309</v>
      </c>
      <c r="G1319" s="12" t="s">
        <v>313</v>
      </c>
      <c r="H1319" s="15">
        <v>1781272.62</v>
      </c>
      <c r="I1319" s="12"/>
      <c r="J1319" s="12"/>
      <c r="K1319" s="29"/>
      <c r="L1319" s="12"/>
      <c r="M1319" s="15">
        <f t="shared" si="67"/>
        <v>1781272.62</v>
      </c>
      <c r="N1319" s="98"/>
    </row>
    <row r="1320" spans="1:14" x14ac:dyDescent="0.2">
      <c r="A1320" s="7"/>
      <c r="B1320" s="13">
        <v>2510122</v>
      </c>
      <c r="C1320" s="14" t="s">
        <v>307</v>
      </c>
      <c r="D1320" s="44" t="s">
        <v>560</v>
      </c>
      <c r="E1320" s="13">
        <v>6141</v>
      </c>
      <c r="F1320" s="34" t="s">
        <v>309</v>
      </c>
      <c r="G1320" s="12" t="s">
        <v>313</v>
      </c>
      <c r="H1320" s="15">
        <v>1060515.8600000001</v>
      </c>
      <c r="I1320" s="12"/>
      <c r="J1320" s="12"/>
      <c r="K1320" s="29"/>
      <c r="L1320" s="12"/>
      <c r="M1320" s="15">
        <f t="shared" si="67"/>
        <v>1060515.8600000001</v>
      </c>
      <c r="N1320" s="98"/>
    </row>
    <row r="1321" spans="1:14" x14ac:dyDescent="0.2">
      <c r="A1321" s="7"/>
      <c r="B1321" s="13">
        <v>2510122</v>
      </c>
      <c r="C1321" s="14" t="s">
        <v>307</v>
      </c>
      <c r="D1321" s="44" t="s">
        <v>558</v>
      </c>
      <c r="E1321" s="13">
        <v>6141</v>
      </c>
      <c r="F1321" s="34" t="s">
        <v>309</v>
      </c>
      <c r="G1321" s="12" t="s">
        <v>313</v>
      </c>
      <c r="H1321" s="15">
        <v>2900728.55</v>
      </c>
      <c r="I1321" s="12"/>
      <c r="J1321" s="12"/>
      <c r="K1321" s="29"/>
      <c r="L1321" s="12"/>
      <c r="M1321" s="15">
        <f t="shared" si="67"/>
        <v>2900728.55</v>
      </c>
      <c r="N1321" s="47"/>
    </row>
    <row r="1322" spans="1:14" x14ac:dyDescent="0.2">
      <c r="A1322" s="7"/>
      <c r="B1322" s="13">
        <v>2510122</v>
      </c>
      <c r="C1322" s="44" t="s">
        <v>307</v>
      </c>
      <c r="D1322" s="44" t="s">
        <v>561</v>
      </c>
      <c r="E1322" s="13">
        <v>6141</v>
      </c>
      <c r="F1322" s="34" t="s">
        <v>309</v>
      </c>
      <c r="G1322" s="12" t="s">
        <v>313</v>
      </c>
      <c r="H1322" s="15">
        <v>1652377.83</v>
      </c>
      <c r="I1322" s="12"/>
      <c r="J1322" s="12"/>
      <c r="K1322" s="29"/>
      <c r="L1322" s="12"/>
      <c r="M1322" s="15">
        <f t="shared" si="67"/>
        <v>1652377.83</v>
      </c>
      <c r="N1322" s="98"/>
    </row>
    <row r="1323" spans="1:14" ht="45" x14ac:dyDescent="0.2">
      <c r="A1323" s="240">
        <v>44</v>
      </c>
      <c r="B1323" s="13">
        <v>2510122</v>
      </c>
      <c r="C1323" s="44" t="s">
        <v>307</v>
      </c>
      <c r="D1323" s="44" t="s">
        <v>1846</v>
      </c>
      <c r="E1323" s="13">
        <v>6141</v>
      </c>
      <c r="F1323" s="34" t="s">
        <v>309</v>
      </c>
      <c r="G1323" s="12" t="s">
        <v>313</v>
      </c>
      <c r="H1323" s="15">
        <v>0</v>
      </c>
      <c r="I1323" s="12"/>
      <c r="J1323" s="12"/>
      <c r="K1323" s="29">
        <v>2000000</v>
      </c>
      <c r="L1323" s="12"/>
      <c r="M1323" s="15">
        <f t="shared" si="67"/>
        <v>2000000</v>
      </c>
      <c r="N1323" s="35" t="s">
        <v>1893</v>
      </c>
    </row>
    <row r="1324" spans="1:14" ht="45" x14ac:dyDescent="0.2">
      <c r="A1324" s="7">
        <v>51</v>
      </c>
      <c r="B1324" s="13">
        <v>2510122</v>
      </c>
      <c r="C1324" s="14" t="s">
        <v>307</v>
      </c>
      <c r="D1324" s="44" t="s">
        <v>563</v>
      </c>
      <c r="E1324" s="13">
        <v>6141</v>
      </c>
      <c r="F1324" s="34" t="s">
        <v>309</v>
      </c>
      <c r="G1324" s="12" t="s">
        <v>313</v>
      </c>
      <c r="H1324" s="15">
        <v>6000000</v>
      </c>
      <c r="I1324" s="12"/>
      <c r="J1324" s="12"/>
      <c r="K1324" s="29"/>
      <c r="L1324" s="30">
        <v>1896.24</v>
      </c>
      <c r="M1324" s="15">
        <f t="shared" si="67"/>
        <v>5998103.7599999998</v>
      </c>
      <c r="N1324" s="35" t="s">
        <v>1854</v>
      </c>
    </row>
    <row r="1325" spans="1:14" x14ac:dyDescent="0.2">
      <c r="A1325" s="7"/>
      <c r="B1325" s="13">
        <v>2510122</v>
      </c>
      <c r="C1325" s="44" t="s">
        <v>307</v>
      </c>
      <c r="D1325" s="44" t="s">
        <v>564</v>
      </c>
      <c r="E1325" s="13">
        <v>6141</v>
      </c>
      <c r="F1325" s="34" t="s">
        <v>309</v>
      </c>
      <c r="G1325" s="12" t="s">
        <v>313</v>
      </c>
      <c r="H1325" s="15">
        <v>1234834.96</v>
      </c>
      <c r="I1325" s="12"/>
      <c r="J1325" s="12"/>
      <c r="K1325" s="29"/>
      <c r="L1325" s="30"/>
      <c r="M1325" s="15">
        <f t="shared" si="67"/>
        <v>1234834.96</v>
      </c>
      <c r="N1325" s="98"/>
    </row>
    <row r="1326" spans="1:14" ht="15" x14ac:dyDescent="0.2">
      <c r="A1326" s="39"/>
      <c r="B1326" s="36">
        <v>2510122</v>
      </c>
      <c r="C1326" s="55" t="s">
        <v>307</v>
      </c>
      <c r="D1326" s="55" t="s">
        <v>1775</v>
      </c>
      <c r="E1326" s="36">
        <v>6141</v>
      </c>
      <c r="F1326" s="56" t="s">
        <v>309</v>
      </c>
      <c r="G1326" s="41" t="s">
        <v>313</v>
      </c>
      <c r="H1326" s="43">
        <v>5767115.9299999997</v>
      </c>
      <c r="I1326" s="41"/>
      <c r="J1326" s="41"/>
      <c r="K1326" s="42"/>
      <c r="L1326" s="38"/>
      <c r="M1326" s="43">
        <f t="shared" si="67"/>
        <v>5767115.9299999997</v>
      </c>
      <c r="N1326" s="194"/>
    </row>
    <row r="1327" spans="1:14" x14ac:dyDescent="0.2">
      <c r="A1327" s="7"/>
      <c r="B1327" s="13">
        <v>2510122</v>
      </c>
      <c r="C1327" s="44" t="s">
        <v>307</v>
      </c>
      <c r="D1327" s="44" t="s">
        <v>559</v>
      </c>
      <c r="E1327" s="13">
        <v>6141</v>
      </c>
      <c r="F1327" s="34" t="s">
        <v>309</v>
      </c>
      <c r="G1327" s="12" t="s">
        <v>313</v>
      </c>
      <c r="H1327" s="15">
        <v>1866894.72</v>
      </c>
      <c r="I1327" s="12"/>
      <c r="J1327" s="12"/>
      <c r="K1327" s="29"/>
      <c r="L1327" s="30"/>
      <c r="M1327" s="15">
        <f t="shared" si="67"/>
        <v>1866894.72</v>
      </c>
      <c r="N1327" s="98"/>
    </row>
    <row r="1328" spans="1:14" x14ac:dyDescent="0.2">
      <c r="A1328" s="7"/>
      <c r="B1328" s="13">
        <v>2510122</v>
      </c>
      <c r="C1328" s="14" t="s">
        <v>307</v>
      </c>
      <c r="D1328" s="44" t="s">
        <v>565</v>
      </c>
      <c r="E1328" s="13">
        <v>6141</v>
      </c>
      <c r="F1328" s="12" t="s">
        <v>309</v>
      </c>
      <c r="G1328" s="12" t="s">
        <v>313</v>
      </c>
      <c r="H1328" s="15">
        <v>1000000</v>
      </c>
      <c r="I1328" s="12"/>
      <c r="J1328" s="12"/>
      <c r="K1328" s="29"/>
      <c r="L1328" s="30"/>
      <c r="M1328" s="15">
        <f t="shared" si="67"/>
        <v>1000000</v>
      </c>
      <c r="N1328" s="99"/>
    </row>
    <row r="1329" spans="1:14" x14ac:dyDescent="0.2">
      <c r="A1329" s="7"/>
      <c r="B1329" s="13">
        <v>2510122</v>
      </c>
      <c r="C1329" s="14" t="s">
        <v>307</v>
      </c>
      <c r="D1329" s="44" t="s">
        <v>566</v>
      </c>
      <c r="E1329" s="13">
        <v>6141</v>
      </c>
      <c r="F1329" s="12" t="s">
        <v>309</v>
      </c>
      <c r="G1329" s="12" t="s">
        <v>313</v>
      </c>
      <c r="H1329" s="15">
        <v>850000</v>
      </c>
      <c r="I1329" s="12"/>
      <c r="J1329" s="12"/>
      <c r="K1329" s="29"/>
      <c r="L1329" s="30"/>
      <c r="M1329" s="15">
        <f t="shared" si="67"/>
        <v>850000</v>
      </c>
      <c r="N1329" s="99"/>
    </row>
    <row r="1330" spans="1:14" x14ac:dyDescent="0.2">
      <c r="A1330" s="7"/>
      <c r="B1330" s="13">
        <v>2510122</v>
      </c>
      <c r="C1330" s="14" t="s">
        <v>307</v>
      </c>
      <c r="D1330" s="44" t="s">
        <v>567</v>
      </c>
      <c r="E1330" s="13">
        <v>6141</v>
      </c>
      <c r="F1330" s="12" t="s">
        <v>309</v>
      </c>
      <c r="G1330" s="12" t="s">
        <v>313</v>
      </c>
      <c r="H1330" s="15">
        <v>650000</v>
      </c>
      <c r="I1330" s="12"/>
      <c r="J1330" s="12"/>
      <c r="K1330" s="29"/>
      <c r="L1330" s="30"/>
      <c r="M1330" s="15">
        <f t="shared" si="67"/>
        <v>650000</v>
      </c>
      <c r="N1330" s="98"/>
    </row>
    <row r="1331" spans="1:14" ht="15" x14ac:dyDescent="0.2">
      <c r="A1331" s="39"/>
      <c r="B1331" s="36">
        <v>2510122</v>
      </c>
      <c r="C1331" s="40" t="s">
        <v>307</v>
      </c>
      <c r="D1331" s="40" t="s">
        <v>370</v>
      </c>
      <c r="E1331" s="36">
        <v>6141</v>
      </c>
      <c r="F1331" s="41" t="s">
        <v>336</v>
      </c>
      <c r="G1331" s="41" t="s">
        <v>313</v>
      </c>
      <c r="H1331" s="43">
        <v>4433651.45</v>
      </c>
      <c r="I1331" s="41"/>
      <c r="J1331" s="41"/>
      <c r="K1331" s="41"/>
      <c r="L1331" s="38"/>
      <c r="M1331" s="43">
        <f t="shared" si="67"/>
        <v>4433651.45</v>
      </c>
      <c r="N1331" s="194"/>
    </row>
    <row r="1332" spans="1:14" ht="15" x14ac:dyDescent="0.2">
      <c r="A1332" s="39"/>
      <c r="B1332" s="36">
        <v>2510122</v>
      </c>
      <c r="C1332" s="40" t="s">
        <v>307</v>
      </c>
      <c r="D1332" s="40" t="s">
        <v>371</v>
      </c>
      <c r="E1332" s="36">
        <v>6141</v>
      </c>
      <c r="F1332" s="41" t="s">
        <v>326</v>
      </c>
      <c r="G1332" s="41" t="s">
        <v>313</v>
      </c>
      <c r="H1332" s="43">
        <v>5169225.78</v>
      </c>
      <c r="I1332" s="41"/>
      <c r="J1332" s="41"/>
      <c r="K1332" s="41"/>
      <c r="L1332" s="38"/>
      <c r="M1332" s="43">
        <f t="shared" si="67"/>
        <v>5169225.78</v>
      </c>
      <c r="N1332" s="194"/>
    </row>
    <row r="1333" spans="1:14" ht="15" x14ac:dyDescent="0.2">
      <c r="A1333" s="39"/>
      <c r="B1333" s="36">
        <v>2510122</v>
      </c>
      <c r="C1333" s="40" t="s">
        <v>307</v>
      </c>
      <c r="D1333" s="55" t="s">
        <v>372</v>
      </c>
      <c r="E1333" s="36">
        <v>6141</v>
      </c>
      <c r="F1333" s="56" t="s">
        <v>326</v>
      </c>
      <c r="G1333" s="41" t="s">
        <v>313</v>
      </c>
      <c r="H1333" s="43">
        <v>4851966.72</v>
      </c>
      <c r="I1333" s="41"/>
      <c r="J1333" s="41"/>
      <c r="K1333" s="42"/>
      <c r="L1333" s="38"/>
      <c r="M1333" s="43">
        <f t="shared" si="67"/>
        <v>4851966.72</v>
      </c>
      <c r="N1333" s="194"/>
    </row>
    <row r="1334" spans="1:14" ht="15" x14ac:dyDescent="0.2">
      <c r="A1334" s="39"/>
      <c r="B1334" s="36">
        <v>2510122</v>
      </c>
      <c r="C1334" s="40" t="s">
        <v>307</v>
      </c>
      <c r="D1334" s="55" t="s">
        <v>373</v>
      </c>
      <c r="E1334" s="36">
        <v>6141</v>
      </c>
      <c r="F1334" s="56" t="s">
        <v>336</v>
      </c>
      <c r="G1334" s="41" t="s">
        <v>313</v>
      </c>
      <c r="H1334" s="43">
        <v>5754815.9699999997</v>
      </c>
      <c r="I1334" s="41"/>
      <c r="J1334" s="41"/>
      <c r="K1334" s="42"/>
      <c r="L1334" s="38"/>
      <c r="M1334" s="43">
        <f t="shared" si="67"/>
        <v>5754815.9699999997</v>
      </c>
      <c r="N1334" s="194"/>
    </row>
    <row r="1335" spans="1:14" ht="15" x14ac:dyDescent="0.2">
      <c r="A1335" s="39"/>
      <c r="B1335" s="36">
        <v>2510122</v>
      </c>
      <c r="C1335" s="55" t="s">
        <v>307</v>
      </c>
      <c r="D1335" s="55" t="s">
        <v>374</v>
      </c>
      <c r="E1335" s="36">
        <v>6141</v>
      </c>
      <c r="F1335" s="56" t="s">
        <v>336</v>
      </c>
      <c r="G1335" s="41" t="s">
        <v>313</v>
      </c>
      <c r="H1335" s="43">
        <v>2559051.6500000004</v>
      </c>
      <c r="I1335" s="41"/>
      <c r="J1335" s="41"/>
      <c r="K1335" s="42"/>
      <c r="L1335" s="38"/>
      <c r="M1335" s="43">
        <f t="shared" si="67"/>
        <v>2559051.6500000004</v>
      </c>
      <c r="N1335" s="194"/>
    </row>
    <row r="1336" spans="1:14" ht="45" x14ac:dyDescent="0.2">
      <c r="A1336" s="39" t="s">
        <v>1897</v>
      </c>
      <c r="B1336" s="36">
        <v>2510122</v>
      </c>
      <c r="C1336" s="55" t="s">
        <v>307</v>
      </c>
      <c r="D1336" s="55" t="s">
        <v>1855</v>
      </c>
      <c r="E1336" s="36">
        <v>6241</v>
      </c>
      <c r="F1336" s="56" t="s">
        <v>402</v>
      </c>
      <c r="G1336" s="12" t="s">
        <v>313</v>
      </c>
      <c r="H1336" s="43">
        <v>0</v>
      </c>
      <c r="I1336" s="41"/>
      <c r="J1336" s="41"/>
      <c r="K1336" s="42">
        <f>1261719.14+8846.36</f>
        <v>1270565.5</v>
      </c>
      <c r="L1336" s="38"/>
      <c r="M1336" s="43">
        <f t="shared" si="67"/>
        <v>1270565.5</v>
      </c>
      <c r="N1336" s="35" t="s">
        <v>1854</v>
      </c>
    </row>
    <row r="1337" spans="1:14" ht="45" x14ac:dyDescent="0.2">
      <c r="A1337" s="7">
        <v>51</v>
      </c>
      <c r="B1337" s="13">
        <v>2510122</v>
      </c>
      <c r="C1337" s="14" t="s">
        <v>307</v>
      </c>
      <c r="D1337" s="14" t="s">
        <v>375</v>
      </c>
      <c r="E1337" s="13">
        <v>6141</v>
      </c>
      <c r="F1337" s="12" t="s">
        <v>360</v>
      </c>
      <c r="G1337" s="12" t="s">
        <v>313</v>
      </c>
      <c r="H1337" s="15">
        <v>491260.39</v>
      </c>
      <c r="I1337" s="12"/>
      <c r="J1337" s="12"/>
      <c r="K1337" s="12"/>
      <c r="L1337" s="30">
        <v>17.920000000000002</v>
      </c>
      <c r="M1337" s="15">
        <f t="shared" si="67"/>
        <v>491242.47000000003</v>
      </c>
      <c r="N1337" s="35" t="s">
        <v>1854</v>
      </c>
    </row>
    <row r="1338" spans="1:14" ht="45" x14ac:dyDescent="0.2">
      <c r="A1338" s="7">
        <v>51</v>
      </c>
      <c r="B1338" s="13">
        <v>2510122</v>
      </c>
      <c r="C1338" s="14" t="s">
        <v>307</v>
      </c>
      <c r="D1338" s="14" t="s">
        <v>376</v>
      </c>
      <c r="E1338" s="13">
        <v>6141</v>
      </c>
      <c r="F1338" s="12" t="s">
        <v>360</v>
      </c>
      <c r="G1338" s="12" t="s">
        <v>313</v>
      </c>
      <c r="H1338" s="15">
        <v>223360.61</v>
      </c>
      <c r="I1338" s="12"/>
      <c r="J1338" s="12"/>
      <c r="K1338" s="12"/>
      <c r="L1338" s="30">
        <v>1.45</v>
      </c>
      <c r="M1338" s="15">
        <f t="shared" si="67"/>
        <v>223359.15999999997</v>
      </c>
      <c r="N1338" s="35" t="s">
        <v>1854</v>
      </c>
    </row>
    <row r="1339" spans="1:14" ht="45" x14ac:dyDescent="0.2">
      <c r="A1339" s="7">
        <v>51</v>
      </c>
      <c r="B1339" s="13">
        <v>2510122</v>
      </c>
      <c r="C1339" s="14" t="s">
        <v>307</v>
      </c>
      <c r="D1339" s="14" t="s">
        <v>377</v>
      </c>
      <c r="E1339" s="13">
        <v>6141</v>
      </c>
      <c r="F1339" s="12" t="s">
        <v>360</v>
      </c>
      <c r="G1339" s="12" t="s">
        <v>313</v>
      </c>
      <c r="H1339" s="15">
        <v>361650.27</v>
      </c>
      <c r="I1339" s="12"/>
      <c r="J1339" s="12"/>
      <c r="K1339" s="12"/>
      <c r="L1339" s="30">
        <v>1336.77</v>
      </c>
      <c r="M1339" s="15">
        <f t="shared" si="67"/>
        <v>360313.5</v>
      </c>
      <c r="N1339" s="35" t="s">
        <v>1854</v>
      </c>
    </row>
    <row r="1340" spans="1:14" ht="45" x14ac:dyDescent="0.2">
      <c r="A1340" s="7">
        <v>51</v>
      </c>
      <c r="B1340" s="13">
        <v>2510122</v>
      </c>
      <c r="C1340" s="14" t="s">
        <v>307</v>
      </c>
      <c r="D1340" s="14" t="s">
        <v>378</v>
      </c>
      <c r="E1340" s="13">
        <v>6141</v>
      </c>
      <c r="F1340" s="12" t="s">
        <v>360</v>
      </c>
      <c r="G1340" s="12" t="s">
        <v>313</v>
      </c>
      <c r="H1340" s="15">
        <v>223837.86</v>
      </c>
      <c r="I1340" s="12"/>
      <c r="J1340" s="12"/>
      <c r="K1340" s="12"/>
      <c r="L1340" s="30">
        <v>388.55</v>
      </c>
      <c r="M1340" s="15">
        <f t="shared" si="67"/>
        <v>223449.31</v>
      </c>
      <c r="N1340" s="35" t="s">
        <v>1854</v>
      </c>
    </row>
    <row r="1341" spans="1:14" ht="45" x14ac:dyDescent="0.2">
      <c r="A1341" s="7">
        <v>51</v>
      </c>
      <c r="B1341" s="13">
        <v>2510122</v>
      </c>
      <c r="C1341" s="14" t="s">
        <v>307</v>
      </c>
      <c r="D1341" s="14" t="s">
        <v>379</v>
      </c>
      <c r="E1341" s="13">
        <v>6141</v>
      </c>
      <c r="F1341" s="12" t="s">
        <v>360</v>
      </c>
      <c r="G1341" s="12" t="s">
        <v>313</v>
      </c>
      <c r="H1341" s="15">
        <v>176372.54</v>
      </c>
      <c r="I1341" s="12"/>
      <c r="J1341" s="12"/>
      <c r="K1341" s="12"/>
      <c r="L1341" s="30">
        <v>1336.04</v>
      </c>
      <c r="M1341" s="15">
        <f t="shared" si="67"/>
        <v>175036.5</v>
      </c>
      <c r="N1341" s="35" t="s">
        <v>1854</v>
      </c>
    </row>
    <row r="1342" spans="1:14" ht="45" x14ac:dyDescent="0.2">
      <c r="A1342" s="7">
        <v>51</v>
      </c>
      <c r="B1342" s="13">
        <v>2510122</v>
      </c>
      <c r="C1342" s="14" t="s">
        <v>307</v>
      </c>
      <c r="D1342" s="14" t="s">
        <v>380</v>
      </c>
      <c r="E1342" s="13">
        <v>6141</v>
      </c>
      <c r="F1342" s="12" t="s">
        <v>360</v>
      </c>
      <c r="G1342" s="12" t="s">
        <v>313</v>
      </c>
      <c r="H1342" s="15">
        <v>277064.21999999997</v>
      </c>
      <c r="I1342" s="12"/>
      <c r="J1342" s="12"/>
      <c r="K1342" s="12"/>
      <c r="L1342" s="30">
        <v>1656.11</v>
      </c>
      <c r="M1342" s="15">
        <f t="shared" si="67"/>
        <v>275408.11</v>
      </c>
      <c r="N1342" s="35" t="s">
        <v>1854</v>
      </c>
    </row>
    <row r="1343" spans="1:14" ht="45" x14ac:dyDescent="0.2">
      <c r="A1343" s="7">
        <v>51</v>
      </c>
      <c r="B1343" s="13">
        <v>2510122</v>
      </c>
      <c r="C1343" s="14" t="s">
        <v>307</v>
      </c>
      <c r="D1343" s="14" t="s">
        <v>381</v>
      </c>
      <c r="E1343" s="13">
        <v>6141</v>
      </c>
      <c r="F1343" s="12" t="s">
        <v>360</v>
      </c>
      <c r="G1343" s="12" t="s">
        <v>313</v>
      </c>
      <c r="H1343" s="15">
        <v>265879.46999999997</v>
      </c>
      <c r="I1343" s="12"/>
      <c r="J1343" s="12"/>
      <c r="K1343" s="12"/>
      <c r="L1343" s="30">
        <v>33.28</v>
      </c>
      <c r="M1343" s="15">
        <f t="shared" si="67"/>
        <v>265846.18999999994</v>
      </c>
      <c r="N1343" s="35" t="s">
        <v>1854</v>
      </c>
    </row>
    <row r="1344" spans="1:14" ht="45" x14ac:dyDescent="0.2">
      <c r="A1344" s="7">
        <v>51</v>
      </c>
      <c r="B1344" s="13">
        <v>2510122</v>
      </c>
      <c r="C1344" s="14" t="s">
        <v>307</v>
      </c>
      <c r="D1344" s="14" t="s">
        <v>382</v>
      </c>
      <c r="E1344" s="13">
        <v>6141</v>
      </c>
      <c r="F1344" s="12" t="s">
        <v>360</v>
      </c>
      <c r="G1344" s="12" t="s">
        <v>313</v>
      </c>
      <c r="H1344" s="15">
        <v>665843</v>
      </c>
      <c r="I1344" s="12"/>
      <c r="J1344" s="12"/>
      <c r="K1344" s="12"/>
      <c r="L1344" s="30">
        <v>249.37</v>
      </c>
      <c r="M1344" s="15">
        <f t="shared" si="67"/>
        <v>665593.63</v>
      </c>
      <c r="N1344" s="35" t="s">
        <v>1854</v>
      </c>
    </row>
    <row r="1345" spans="1:14" ht="45" x14ac:dyDescent="0.2">
      <c r="A1345" s="7">
        <v>51</v>
      </c>
      <c r="B1345" s="13">
        <v>2510122</v>
      </c>
      <c r="C1345" s="14" t="s">
        <v>307</v>
      </c>
      <c r="D1345" s="14" t="s">
        <v>383</v>
      </c>
      <c r="E1345" s="13">
        <v>6141</v>
      </c>
      <c r="F1345" s="12" t="s">
        <v>360</v>
      </c>
      <c r="G1345" s="12" t="s">
        <v>313</v>
      </c>
      <c r="H1345" s="15">
        <v>300508.53999999998</v>
      </c>
      <c r="I1345" s="12"/>
      <c r="J1345" s="12"/>
      <c r="K1345" s="12"/>
      <c r="L1345" s="30">
        <v>121.83</v>
      </c>
      <c r="M1345" s="15">
        <f t="shared" si="67"/>
        <v>300386.70999999996</v>
      </c>
      <c r="N1345" s="35" t="s">
        <v>1854</v>
      </c>
    </row>
    <row r="1346" spans="1:14" ht="45" x14ac:dyDescent="0.2">
      <c r="A1346" s="7">
        <v>51</v>
      </c>
      <c r="B1346" s="13">
        <v>2510122</v>
      </c>
      <c r="C1346" s="14" t="s">
        <v>307</v>
      </c>
      <c r="D1346" s="14" t="s">
        <v>384</v>
      </c>
      <c r="E1346" s="13">
        <v>6141</v>
      </c>
      <c r="F1346" s="12" t="s">
        <v>360</v>
      </c>
      <c r="G1346" s="12" t="s">
        <v>313</v>
      </c>
      <c r="H1346" s="15">
        <v>449966.14</v>
      </c>
      <c r="I1346" s="12"/>
      <c r="J1346" s="12"/>
      <c r="K1346" s="12"/>
      <c r="L1346" s="30">
        <v>90.36</v>
      </c>
      <c r="M1346" s="15">
        <f t="shared" si="67"/>
        <v>449875.78</v>
      </c>
      <c r="N1346" s="35" t="s">
        <v>1854</v>
      </c>
    </row>
    <row r="1347" spans="1:14" ht="45" x14ac:dyDescent="0.2">
      <c r="A1347" s="7">
        <v>51</v>
      </c>
      <c r="B1347" s="13">
        <v>2510122</v>
      </c>
      <c r="C1347" s="14" t="s">
        <v>307</v>
      </c>
      <c r="D1347" s="14" t="s">
        <v>385</v>
      </c>
      <c r="E1347" s="13">
        <v>6141</v>
      </c>
      <c r="F1347" s="12" t="s">
        <v>360</v>
      </c>
      <c r="G1347" s="12" t="s">
        <v>313</v>
      </c>
      <c r="H1347" s="15">
        <v>180644.71</v>
      </c>
      <c r="I1347" s="12"/>
      <c r="J1347" s="12"/>
      <c r="K1347" s="12"/>
      <c r="L1347" s="30">
        <v>727</v>
      </c>
      <c r="M1347" s="15">
        <f t="shared" si="67"/>
        <v>179917.71</v>
      </c>
      <c r="N1347" s="35" t="s">
        <v>1854</v>
      </c>
    </row>
    <row r="1348" spans="1:14" ht="45" x14ac:dyDescent="0.2">
      <c r="A1348" s="7">
        <v>53</v>
      </c>
      <c r="B1348" s="13">
        <v>2510122</v>
      </c>
      <c r="C1348" s="14" t="s">
        <v>307</v>
      </c>
      <c r="D1348" s="14" t="s">
        <v>386</v>
      </c>
      <c r="E1348" s="13">
        <v>6141</v>
      </c>
      <c r="F1348" s="12" t="s">
        <v>360</v>
      </c>
      <c r="G1348" s="12" t="s">
        <v>313</v>
      </c>
      <c r="H1348" s="15">
        <v>785167.44</v>
      </c>
      <c r="I1348" s="12"/>
      <c r="J1348" s="12"/>
      <c r="K1348" s="29">
        <v>57135.09</v>
      </c>
      <c r="L1348" s="12"/>
      <c r="M1348" s="15">
        <f t="shared" si="67"/>
        <v>842302.52999999991</v>
      </c>
      <c r="N1348" s="35" t="s">
        <v>1895</v>
      </c>
    </row>
    <row r="1349" spans="1:14" ht="45" x14ac:dyDescent="0.2">
      <c r="A1349" s="7">
        <v>51</v>
      </c>
      <c r="B1349" s="13">
        <v>2510122</v>
      </c>
      <c r="C1349" s="14" t="s">
        <v>307</v>
      </c>
      <c r="D1349" s="14" t="s">
        <v>387</v>
      </c>
      <c r="E1349" s="13">
        <v>6141</v>
      </c>
      <c r="F1349" s="12" t="s">
        <v>360</v>
      </c>
      <c r="G1349" s="12" t="s">
        <v>313</v>
      </c>
      <c r="H1349" s="15">
        <v>170762.3</v>
      </c>
      <c r="I1349" s="12"/>
      <c r="J1349" s="12"/>
      <c r="K1349" s="12"/>
      <c r="L1349" s="30">
        <v>991.44</v>
      </c>
      <c r="M1349" s="15">
        <f t="shared" si="67"/>
        <v>169770.86</v>
      </c>
      <c r="N1349" s="35" t="s">
        <v>1854</v>
      </c>
    </row>
    <row r="1350" spans="1:14" x14ac:dyDescent="0.2">
      <c r="A1350" s="7"/>
      <c r="B1350" s="13">
        <v>2610121</v>
      </c>
      <c r="C1350" s="14" t="s">
        <v>307</v>
      </c>
      <c r="D1350" s="14" t="s">
        <v>342</v>
      </c>
      <c r="E1350" s="13">
        <v>6141</v>
      </c>
      <c r="F1350" s="12" t="s">
        <v>309</v>
      </c>
      <c r="G1350" s="12" t="s">
        <v>313</v>
      </c>
      <c r="H1350" s="15">
        <v>572008.78</v>
      </c>
      <c r="I1350" s="12"/>
      <c r="J1350" s="12"/>
      <c r="K1350" s="12"/>
      <c r="L1350" s="12"/>
      <c r="M1350" s="15">
        <f t="shared" si="67"/>
        <v>572008.78</v>
      </c>
      <c r="N1350" s="12"/>
    </row>
    <row r="1351" spans="1:14" x14ac:dyDescent="0.2">
      <c r="A1351" s="7"/>
      <c r="B1351" s="13">
        <v>2610121</v>
      </c>
      <c r="C1351" s="14" t="s">
        <v>307</v>
      </c>
      <c r="D1351" s="14" t="s">
        <v>388</v>
      </c>
      <c r="E1351" s="13">
        <v>6161</v>
      </c>
      <c r="F1351" s="12" t="s">
        <v>332</v>
      </c>
      <c r="G1351" s="12" t="s">
        <v>333</v>
      </c>
      <c r="H1351" s="15">
        <v>728798.71</v>
      </c>
      <c r="I1351" s="12"/>
      <c r="J1351" s="12"/>
      <c r="K1351" s="12"/>
      <c r="L1351" s="12"/>
      <c r="M1351" s="15">
        <f t="shared" si="67"/>
        <v>728798.71</v>
      </c>
      <c r="N1351" s="12"/>
    </row>
    <row r="1352" spans="1:14" x14ac:dyDescent="0.2">
      <c r="A1352" s="7"/>
      <c r="B1352" s="13">
        <v>2610122</v>
      </c>
      <c r="C1352" s="14" t="s">
        <v>307</v>
      </c>
      <c r="D1352" s="14" t="s">
        <v>331</v>
      </c>
      <c r="E1352" s="13">
        <v>6161</v>
      </c>
      <c r="F1352" s="12" t="s">
        <v>332</v>
      </c>
      <c r="G1352" s="12" t="s">
        <v>333</v>
      </c>
      <c r="H1352" s="15">
        <v>2300000</v>
      </c>
      <c r="I1352" s="12"/>
      <c r="J1352" s="12"/>
      <c r="K1352" s="12"/>
      <c r="L1352" s="12"/>
      <c r="M1352" s="15">
        <f t="shared" si="67"/>
        <v>2300000</v>
      </c>
      <c r="N1352" s="12"/>
    </row>
    <row r="1353" spans="1:14" x14ac:dyDescent="0.2">
      <c r="A1353" s="7"/>
      <c r="B1353" s="13">
        <v>2610221</v>
      </c>
      <c r="C1353" s="14" t="s">
        <v>307</v>
      </c>
      <c r="D1353" s="14" t="s">
        <v>341</v>
      </c>
      <c r="E1353" s="13">
        <v>6141</v>
      </c>
      <c r="F1353" s="12" t="s">
        <v>309</v>
      </c>
      <c r="G1353" s="12" t="s">
        <v>313</v>
      </c>
      <c r="H1353" s="15">
        <v>1032613.2</v>
      </c>
      <c r="I1353" s="12"/>
      <c r="J1353" s="12"/>
      <c r="K1353" s="12"/>
      <c r="L1353" s="12"/>
      <c r="M1353" s="15">
        <f t="shared" si="67"/>
        <v>1032613.2</v>
      </c>
      <c r="N1353" s="12"/>
    </row>
    <row r="1354" spans="1:14" x14ac:dyDescent="0.2">
      <c r="A1354" s="7"/>
      <c r="B1354" s="13">
        <v>2610222</v>
      </c>
      <c r="C1354" s="14" t="s">
        <v>307</v>
      </c>
      <c r="D1354" s="44" t="s">
        <v>560</v>
      </c>
      <c r="E1354" s="13">
        <v>6141</v>
      </c>
      <c r="F1354" s="34" t="s">
        <v>309</v>
      </c>
      <c r="G1354" s="12" t="s">
        <v>313</v>
      </c>
      <c r="H1354" s="15">
        <v>1060515.8500000001</v>
      </c>
      <c r="I1354" s="46"/>
      <c r="J1354" s="12"/>
      <c r="K1354" s="12"/>
      <c r="L1354" s="12"/>
      <c r="M1354" s="15">
        <f t="shared" si="67"/>
        <v>1060515.8500000001</v>
      </c>
      <c r="N1354" s="98"/>
    </row>
    <row r="1355" spans="1:14" x14ac:dyDescent="0.2">
      <c r="A1355" s="7"/>
      <c r="B1355" s="13">
        <v>2610222</v>
      </c>
      <c r="C1355" s="14" t="s">
        <v>307</v>
      </c>
      <c r="D1355" s="44" t="s">
        <v>562</v>
      </c>
      <c r="E1355" s="13">
        <v>6141</v>
      </c>
      <c r="F1355" s="34" t="s">
        <v>309</v>
      </c>
      <c r="G1355" s="12" t="s">
        <v>313</v>
      </c>
      <c r="H1355" s="15">
        <v>1381272.62</v>
      </c>
      <c r="I1355" s="46"/>
      <c r="J1355" s="12"/>
      <c r="K1355" s="12"/>
      <c r="L1355" s="12"/>
      <c r="M1355" s="15">
        <f t="shared" si="67"/>
        <v>1381272.62</v>
      </c>
      <c r="N1355" s="98"/>
    </row>
    <row r="1356" spans="1:14" x14ac:dyDescent="0.2">
      <c r="A1356" s="7"/>
      <c r="B1356" s="13">
        <v>2610222</v>
      </c>
      <c r="C1356" s="14" t="s">
        <v>307</v>
      </c>
      <c r="D1356" s="44" t="s">
        <v>558</v>
      </c>
      <c r="E1356" s="13">
        <v>6141</v>
      </c>
      <c r="F1356" s="34" t="s">
        <v>309</v>
      </c>
      <c r="G1356" s="12" t="s">
        <v>313</v>
      </c>
      <c r="H1356" s="15">
        <v>2400000</v>
      </c>
      <c r="I1356" s="46"/>
      <c r="J1356" s="12"/>
      <c r="K1356" s="12"/>
      <c r="L1356" s="12"/>
      <c r="M1356" s="15">
        <f t="shared" si="67"/>
        <v>2400000</v>
      </c>
      <c r="N1356" s="47"/>
    </row>
    <row r="1357" spans="1:14" x14ac:dyDescent="0.2">
      <c r="A1357" s="7"/>
      <c r="B1357" s="13">
        <v>2610222</v>
      </c>
      <c r="C1357" s="14" t="s">
        <v>307</v>
      </c>
      <c r="D1357" s="44" t="s">
        <v>561</v>
      </c>
      <c r="E1357" s="13">
        <v>6141</v>
      </c>
      <c r="F1357" s="34" t="s">
        <v>309</v>
      </c>
      <c r="G1357" s="12" t="s">
        <v>313</v>
      </c>
      <c r="H1357" s="15">
        <v>1652377.83</v>
      </c>
      <c r="I1357" s="46"/>
      <c r="J1357" s="12"/>
      <c r="K1357" s="12"/>
      <c r="L1357" s="12"/>
      <c r="M1357" s="15">
        <f t="shared" si="67"/>
        <v>1652377.83</v>
      </c>
      <c r="N1357" s="98"/>
    </row>
    <row r="1358" spans="1:14" x14ac:dyDescent="0.2">
      <c r="A1358" s="7"/>
      <c r="B1358" s="13">
        <v>2610222</v>
      </c>
      <c r="C1358" s="14" t="s">
        <v>307</v>
      </c>
      <c r="D1358" s="44" t="s">
        <v>559</v>
      </c>
      <c r="E1358" s="13">
        <v>6141</v>
      </c>
      <c r="F1358" s="34" t="s">
        <v>309</v>
      </c>
      <c r="G1358" s="12" t="s">
        <v>313</v>
      </c>
      <c r="H1358" s="15">
        <v>1218727.3700000001</v>
      </c>
      <c r="I1358" s="46"/>
      <c r="J1358" s="12"/>
      <c r="K1358" s="12"/>
      <c r="L1358" s="12"/>
      <c r="M1358" s="15">
        <f t="shared" si="67"/>
        <v>1218727.3700000001</v>
      </c>
      <c r="N1358" s="98"/>
    </row>
    <row r="1359" spans="1:14" x14ac:dyDescent="0.2">
      <c r="A1359" s="7"/>
      <c r="B1359" s="13">
        <v>2610321</v>
      </c>
      <c r="C1359" s="14" t="s">
        <v>307</v>
      </c>
      <c r="D1359" s="14" t="s">
        <v>339</v>
      </c>
      <c r="E1359" s="13">
        <v>6111</v>
      </c>
      <c r="F1359" s="12" t="s">
        <v>264</v>
      </c>
      <c r="G1359" s="12" t="s">
        <v>340</v>
      </c>
      <c r="H1359" s="15">
        <v>73.040000000000006</v>
      </c>
      <c r="I1359" s="12"/>
      <c r="J1359" s="12"/>
      <c r="K1359" s="12"/>
      <c r="L1359" s="12"/>
      <c r="M1359" s="15">
        <f t="shared" si="67"/>
        <v>73.040000000000006</v>
      </c>
      <c r="N1359" s="12"/>
    </row>
    <row r="1360" spans="1:14" x14ac:dyDescent="0.2">
      <c r="A1360" s="7"/>
      <c r="B1360" s="13">
        <v>2610321</v>
      </c>
      <c r="C1360" s="14" t="s">
        <v>307</v>
      </c>
      <c r="D1360" s="14" t="s">
        <v>325</v>
      </c>
      <c r="E1360" s="13">
        <v>6141</v>
      </c>
      <c r="F1360" s="12" t="s">
        <v>326</v>
      </c>
      <c r="G1360" s="12" t="s">
        <v>313</v>
      </c>
      <c r="H1360" s="15">
        <v>1217605.72</v>
      </c>
      <c r="I1360" s="12"/>
      <c r="J1360" s="12"/>
      <c r="K1360" s="12"/>
      <c r="L1360" s="12"/>
      <c r="M1360" s="15">
        <f t="shared" si="67"/>
        <v>1217605.72</v>
      </c>
      <c r="N1360" s="12"/>
    </row>
    <row r="1361" spans="1:14" x14ac:dyDescent="0.2">
      <c r="A1361" s="7"/>
      <c r="B1361" s="13">
        <v>2610321</v>
      </c>
      <c r="C1361" s="14" t="s">
        <v>307</v>
      </c>
      <c r="D1361" s="14" t="s">
        <v>327</v>
      </c>
      <c r="E1361" s="13">
        <v>6141</v>
      </c>
      <c r="F1361" s="12" t="s">
        <v>326</v>
      </c>
      <c r="G1361" s="12" t="s">
        <v>313</v>
      </c>
      <c r="H1361" s="15">
        <v>1225777.45</v>
      </c>
      <c r="I1361" s="12"/>
      <c r="J1361" s="12"/>
      <c r="K1361" s="12"/>
      <c r="L1361" s="12"/>
      <c r="M1361" s="15">
        <f t="shared" si="67"/>
        <v>1225777.45</v>
      </c>
      <c r="N1361" s="12"/>
    </row>
    <row r="1362" spans="1:14" x14ac:dyDescent="0.2">
      <c r="A1362" s="7"/>
      <c r="B1362" s="13">
        <v>2610321</v>
      </c>
      <c r="C1362" s="14" t="s">
        <v>307</v>
      </c>
      <c r="D1362" s="14" t="s">
        <v>328</v>
      </c>
      <c r="E1362" s="13">
        <v>6141</v>
      </c>
      <c r="F1362" s="12" t="s">
        <v>326</v>
      </c>
      <c r="G1362" s="12" t="s">
        <v>313</v>
      </c>
      <c r="H1362" s="15">
        <v>1236133.78</v>
      </c>
      <c r="I1362" s="12"/>
      <c r="J1362" s="12"/>
      <c r="K1362" s="12"/>
      <c r="L1362" s="12"/>
      <c r="M1362" s="15">
        <f t="shared" si="67"/>
        <v>1236133.78</v>
      </c>
      <c r="N1362" s="12"/>
    </row>
    <row r="1363" spans="1:14" x14ac:dyDescent="0.2">
      <c r="A1363" s="7"/>
      <c r="B1363" s="13">
        <v>2610321</v>
      </c>
      <c r="C1363" s="14" t="s">
        <v>307</v>
      </c>
      <c r="D1363" s="14" t="s">
        <v>359</v>
      </c>
      <c r="E1363" s="13">
        <v>6141</v>
      </c>
      <c r="F1363" s="12" t="s">
        <v>360</v>
      </c>
      <c r="G1363" s="12" t="s">
        <v>313</v>
      </c>
      <c r="H1363" s="15">
        <v>65737.59</v>
      </c>
      <c r="I1363" s="12"/>
      <c r="J1363" s="12"/>
      <c r="K1363" s="12"/>
      <c r="L1363" s="12"/>
      <c r="M1363" s="15">
        <f t="shared" si="67"/>
        <v>65737.59</v>
      </c>
      <c r="N1363" s="12"/>
    </row>
    <row r="1364" spans="1:14" x14ac:dyDescent="0.2">
      <c r="A1364" s="7"/>
      <c r="B1364" s="13">
        <v>2610321</v>
      </c>
      <c r="C1364" s="14" t="s">
        <v>307</v>
      </c>
      <c r="D1364" s="14" t="s">
        <v>361</v>
      </c>
      <c r="E1364" s="13">
        <v>6141</v>
      </c>
      <c r="F1364" s="12" t="s">
        <v>360</v>
      </c>
      <c r="G1364" s="12" t="s">
        <v>313</v>
      </c>
      <c r="H1364" s="15">
        <v>64741.599999999999</v>
      </c>
      <c r="I1364" s="12"/>
      <c r="J1364" s="12"/>
      <c r="K1364" s="12"/>
      <c r="L1364" s="12"/>
      <c r="M1364" s="15">
        <f t="shared" si="67"/>
        <v>64741.599999999999</v>
      </c>
      <c r="N1364" s="12"/>
    </row>
    <row r="1365" spans="1:14" x14ac:dyDescent="0.2">
      <c r="A1365" s="7"/>
      <c r="B1365" s="13">
        <v>2610321</v>
      </c>
      <c r="C1365" s="14" t="s">
        <v>307</v>
      </c>
      <c r="D1365" s="14" t="s">
        <v>362</v>
      </c>
      <c r="E1365" s="13">
        <v>6141</v>
      </c>
      <c r="F1365" s="12" t="s">
        <v>360</v>
      </c>
      <c r="G1365" s="12" t="s">
        <v>313</v>
      </c>
      <c r="H1365" s="15">
        <v>102399.88</v>
      </c>
      <c r="I1365" s="12"/>
      <c r="J1365" s="12"/>
      <c r="K1365" s="12"/>
      <c r="L1365" s="12"/>
      <c r="M1365" s="15">
        <f t="shared" si="67"/>
        <v>102399.88</v>
      </c>
      <c r="N1365" s="12"/>
    </row>
    <row r="1366" spans="1:14" x14ac:dyDescent="0.2">
      <c r="A1366" s="7"/>
      <c r="B1366" s="13">
        <v>2610321</v>
      </c>
      <c r="C1366" s="14" t="s">
        <v>307</v>
      </c>
      <c r="D1366" s="14" t="s">
        <v>363</v>
      </c>
      <c r="E1366" s="13">
        <v>6141</v>
      </c>
      <c r="F1366" s="12" t="s">
        <v>360</v>
      </c>
      <c r="G1366" s="12" t="s">
        <v>313</v>
      </c>
      <c r="H1366" s="15">
        <v>41836.699999999997</v>
      </c>
      <c r="I1366" s="12"/>
      <c r="J1366" s="12"/>
      <c r="K1366" s="12"/>
      <c r="L1366" s="12"/>
      <c r="M1366" s="15">
        <f t="shared" si="67"/>
        <v>41836.699999999997</v>
      </c>
      <c r="N1366" s="12"/>
    </row>
    <row r="1367" spans="1:14" x14ac:dyDescent="0.2">
      <c r="A1367" s="7"/>
      <c r="B1367" s="13">
        <v>2610322</v>
      </c>
      <c r="C1367" s="14" t="s">
        <v>307</v>
      </c>
      <c r="D1367" s="44" t="s">
        <v>568</v>
      </c>
      <c r="E1367" s="13">
        <v>6111</v>
      </c>
      <c r="F1367" s="34" t="s">
        <v>285</v>
      </c>
      <c r="G1367" s="12" t="s">
        <v>340</v>
      </c>
      <c r="H1367" s="15">
        <v>338100</v>
      </c>
      <c r="I1367" s="46"/>
      <c r="J1367" s="12"/>
      <c r="K1367" s="12"/>
      <c r="L1367" s="12"/>
      <c r="M1367" s="15">
        <f t="shared" si="67"/>
        <v>338100</v>
      </c>
      <c r="N1367" s="99"/>
    </row>
    <row r="1368" spans="1:14" x14ac:dyDescent="0.2">
      <c r="A1368" s="7"/>
      <c r="B1368" s="13">
        <v>2610322</v>
      </c>
      <c r="C1368" s="14" t="s">
        <v>307</v>
      </c>
      <c r="D1368" s="44" t="s">
        <v>569</v>
      </c>
      <c r="E1368" s="13">
        <v>6111</v>
      </c>
      <c r="F1368" s="34" t="s">
        <v>285</v>
      </c>
      <c r="G1368" s="12" t="s">
        <v>340</v>
      </c>
      <c r="H1368" s="15">
        <v>485100</v>
      </c>
      <c r="I1368" s="46"/>
      <c r="J1368" s="12"/>
      <c r="K1368" s="12"/>
      <c r="L1368" s="12"/>
      <c r="M1368" s="15">
        <f t="shared" si="67"/>
        <v>485100</v>
      </c>
      <c r="N1368" s="98"/>
    </row>
    <row r="1369" spans="1:14" x14ac:dyDescent="0.2">
      <c r="A1369" s="7"/>
      <c r="B1369" s="13">
        <v>2610322</v>
      </c>
      <c r="C1369" s="14" t="s">
        <v>307</v>
      </c>
      <c r="D1369" s="44" t="s">
        <v>570</v>
      </c>
      <c r="E1369" s="13">
        <v>6111</v>
      </c>
      <c r="F1369" s="34" t="s">
        <v>285</v>
      </c>
      <c r="G1369" s="12" t="s">
        <v>340</v>
      </c>
      <c r="H1369" s="15">
        <v>558600</v>
      </c>
      <c r="I1369" s="46"/>
      <c r="J1369" s="12"/>
      <c r="K1369" s="12"/>
      <c r="L1369" s="12"/>
      <c r="M1369" s="15">
        <f t="shared" si="67"/>
        <v>558600</v>
      </c>
      <c r="N1369" s="98"/>
    </row>
    <row r="1370" spans="1:14" x14ac:dyDescent="0.2">
      <c r="A1370" s="7"/>
      <c r="B1370" s="13">
        <v>2610322</v>
      </c>
      <c r="C1370" s="14" t="s">
        <v>307</v>
      </c>
      <c r="D1370" s="44" t="s">
        <v>571</v>
      </c>
      <c r="E1370" s="13">
        <v>6111</v>
      </c>
      <c r="F1370" s="34" t="s">
        <v>285</v>
      </c>
      <c r="G1370" s="12" t="s">
        <v>340</v>
      </c>
      <c r="H1370" s="15">
        <v>88200</v>
      </c>
      <c r="I1370" s="46"/>
      <c r="J1370" s="12"/>
      <c r="K1370" s="12"/>
      <c r="L1370" s="12"/>
      <c r="M1370" s="15">
        <f t="shared" si="67"/>
        <v>88200</v>
      </c>
      <c r="N1370" s="98"/>
    </row>
    <row r="1371" spans="1:14" x14ac:dyDescent="0.2">
      <c r="A1371" s="7"/>
      <c r="B1371" s="13">
        <v>2610322</v>
      </c>
      <c r="C1371" s="14" t="s">
        <v>307</v>
      </c>
      <c r="D1371" s="14" t="s">
        <v>335</v>
      </c>
      <c r="E1371" s="13">
        <v>6141</v>
      </c>
      <c r="F1371" s="12" t="s">
        <v>336</v>
      </c>
      <c r="G1371" s="12" t="s">
        <v>313</v>
      </c>
      <c r="H1371" s="15">
        <v>2412502.61</v>
      </c>
      <c r="I1371" s="12"/>
      <c r="J1371" s="12"/>
      <c r="K1371" s="12"/>
      <c r="L1371" s="12"/>
      <c r="M1371" s="15">
        <f t="shared" si="67"/>
        <v>2412502.61</v>
      </c>
      <c r="N1371" s="12"/>
    </row>
    <row r="1372" spans="1:14" x14ac:dyDescent="0.2">
      <c r="A1372" s="7"/>
      <c r="B1372" s="13">
        <v>2610322</v>
      </c>
      <c r="C1372" s="14" t="s">
        <v>307</v>
      </c>
      <c r="D1372" s="14" t="s">
        <v>337</v>
      </c>
      <c r="E1372" s="13">
        <v>6141</v>
      </c>
      <c r="F1372" s="12" t="s">
        <v>326</v>
      </c>
      <c r="G1372" s="12" t="s">
        <v>313</v>
      </c>
      <c r="H1372" s="15">
        <v>3106081.83</v>
      </c>
      <c r="I1372" s="12"/>
      <c r="J1372" s="12"/>
      <c r="K1372" s="12"/>
      <c r="L1372" s="12"/>
      <c r="M1372" s="15">
        <f t="shared" si="67"/>
        <v>3106081.83</v>
      </c>
      <c r="N1372" s="12"/>
    </row>
    <row r="1373" spans="1:14" x14ac:dyDescent="0.2">
      <c r="A1373" s="7"/>
      <c r="B1373" s="13">
        <v>2610322</v>
      </c>
      <c r="C1373" s="14" t="s">
        <v>307</v>
      </c>
      <c r="D1373" s="14" t="s">
        <v>338</v>
      </c>
      <c r="E1373" s="13">
        <v>6141</v>
      </c>
      <c r="F1373" s="12" t="s">
        <v>336</v>
      </c>
      <c r="G1373" s="12" t="s">
        <v>313</v>
      </c>
      <c r="H1373" s="15">
        <v>2609098.1</v>
      </c>
      <c r="I1373" s="12"/>
      <c r="J1373" s="12"/>
      <c r="K1373" s="12"/>
      <c r="L1373" s="12"/>
      <c r="M1373" s="15">
        <f t="shared" si="67"/>
        <v>2609098.1</v>
      </c>
      <c r="N1373" s="12"/>
    </row>
    <row r="1374" spans="1:14" x14ac:dyDescent="0.2">
      <c r="A1374" s="7"/>
      <c r="B1374" s="13">
        <v>2610322</v>
      </c>
      <c r="C1374" s="14" t="s">
        <v>307</v>
      </c>
      <c r="D1374" s="14" t="s">
        <v>375</v>
      </c>
      <c r="E1374" s="13">
        <v>6141</v>
      </c>
      <c r="F1374" s="12" t="s">
        <v>360</v>
      </c>
      <c r="G1374" s="12" t="s">
        <v>313</v>
      </c>
      <c r="H1374" s="15">
        <v>491260.39</v>
      </c>
      <c r="I1374" s="12"/>
      <c r="J1374" s="12"/>
      <c r="K1374" s="12"/>
      <c r="L1374" s="12"/>
      <c r="M1374" s="15">
        <f t="shared" si="67"/>
        <v>491260.39</v>
      </c>
      <c r="N1374" s="12"/>
    </row>
    <row r="1375" spans="1:14" x14ac:dyDescent="0.2">
      <c r="A1375" s="7"/>
      <c r="B1375" s="13">
        <v>2610322</v>
      </c>
      <c r="C1375" s="14" t="s">
        <v>307</v>
      </c>
      <c r="D1375" s="14" t="s">
        <v>376</v>
      </c>
      <c r="E1375" s="13">
        <v>6141</v>
      </c>
      <c r="F1375" s="12" t="s">
        <v>360</v>
      </c>
      <c r="G1375" s="12" t="s">
        <v>313</v>
      </c>
      <c r="H1375" s="15">
        <v>223360.61</v>
      </c>
      <c r="I1375" s="12"/>
      <c r="J1375" s="12"/>
      <c r="K1375" s="12"/>
      <c r="L1375" s="12"/>
      <c r="M1375" s="15">
        <f t="shared" si="67"/>
        <v>223360.61</v>
      </c>
      <c r="N1375" s="12"/>
    </row>
    <row r="1376" spans="1:14" x14ac:dyDescent="0.2">
      <c r="A1376" s="7"/>
      <c r="B1376" s="13">
        <v>2610322</v>
      </c>
      <c r="C1376" s="14" t="s">
        <v>307</v>
      </c>
      <c r="D1376" s="14" t="s">
        <v>377</v>
      </c>
      <c r="E1376" s="13">
        <v>6141</v>
      </c>
      <c r="F1376" s="12" t="s">
        <v>360</v>
      </c>
      <c r="G1376" s="12" t="s">
        <v>313</v>
      </c>
      <c r="H1376" s="15">
        <v>361650.27</v>
      </c>
      <c r="I1376" s="12"/>
      <c r="J1376" s="12"/>
      <c r="K1376" s="12"/>
      <c r="L1376" s="12"/>
      <c r="M1376" s="15">
        <f t="shared" si="67"/>
        <v>361650.27</v>
      </c>
      <c r="N1376" s="12"/>
    </row>
    <row r="1377" spans="1:14" x14ac:dyDescent="0.2">
      <c r="A1377" s="7"/>
      <c r="B1377" s="13">
        <v>2610322</v>
      </c>
      <c r="C1377" s="14" t="s">
        <v>307</v>
      </c>
      <c r="D1377" s="14" t="s">
        <v>378</v>
      </c>
      <c r="E1377" s="13">
        <v>6141</v>
      </c>
      <c r="F1377" s="12" t="s">
        <v>360</v>
      </c>
      <c r="G1377" s="12" t="s">
        <v>313</v>
      </c>
      <c r="H1377" s="15">
        <v>223837.85</v>
      </c>
      <c r="I1377" s="12"/>
      <c r="J1377" s="12"/>
      <c r="K1377" s="12"/>
      <c r="L1377" s="12"/>
      <c r="M1377" s="15">
        <f t="shared" si="67"/>
        <v>223837.85</v>
      </c>
      <c r="N1377" s="12"/>
    </row>
    <row r="1378" spans="1:14" x14ac:dyDescent="0.2">
      <c r="A1378" s="7"/>
      <c r="B1378" s="13">
        <v>2610322</v>
      </c>
      <c r="C1378" s="14" t="s">
        <v>307</v>
      </c>
      <c r="D1378" s="14" t="s">
        <v>379</v>
      </c>
      <c r="E1378" s="13">
        <v>6141</v>
      </c>
      <c r="F1378" s="12" t="s">
        <v>360</v>
      </c>
      <c r="G1378" s="12" t="s">
        <v>313</v>
      </c>
      <c r="H1378" s="15">
        <v>176372.54</v>
      </c>
      <c r="I1378" s="12"/>
      <c r="J1378" s="12"/>
      <c r="K1378" s="12"/>
      <c r="L1378" s="12"/>
      <c r="M1378" s="15">
        <f t="shared" ref="M1378:M1387" si="68">H1378+I1378-J1378+K1378-L1378</f>
        <v>176372.54</v>
      </c>
      <c r="N1378" s="12"/>
    </row>
    <row r="1379" spans="1:14" x14ac:dyDescent="0.2">
      <c r="A1379" s="7"/>
      <c r="B1379" s="13">
        <v>2610322</v>
      </c>
      <c r="C1379" s="14" t="s">
        <v>307</v>
      </c>
      <c r="D1379" s="14" t="s">
        <v>380</v>
      </c>
      <c r="E1379" s="13">
        <v>6141</v>
      </c>
      <c r="F1379" s="12" t="s">
        <v>360</v>
      </c>
      <c r="G1379" s="12" t="s">
        <v>313</v>
      </c>
      <c r="H1379" s="15">
        <v>277064.23</v>
      </c>
      <c r="I1379" s="12"/>
      <c r="J1379" s="12"/>
      <c r="K1379" s="12"/>
      <c r="L1379" s="12"/>
      <c r="M1379" s="15">
        <f t="shared" si="68"/>
        <v>277064.23</v>
      </c>
      <c r="N1379" s="12"/>
    </row>
    <row r="1380" spans="1:14" x14ac:dyDescent="0.2">
      <c r="A1380" s="7"/>
      <c r="B1380" s="13">
        <v>2610322</v>
      </c>
      <c r="C1380" s="14" t="s">
        <v>307</v>
      </c>
      <c r="D1380" s="14" t="s">
        <v>381</v>
      </c>
      <c r="E1380" s="13">
        <v>6141</v>
      </c>
      <c r="F1380" s="12" t="s">
        <v>360</v>
      </c>
      <c r="G1380" s="12" t="s">
        <v>313</v>
      </c>
      <c r="H1380" s="15">
        <v>265879.48</v>
      </c>
      <c r="I1380" s="12"/>
      <c r="J1380" s="12"/>
      <c r="K1380" s="12"/>
      <c r="L1380" s="12"/>
      <c r="M1380" s="15">
        <f t="shared" si="68"/>
        <v>265879.48</v>
      </c>
      <c r="N1380" s="12"/>
    </row>
    <row r="1381" spans="1:14" x14ac:dyDescent="0.2">
      <c r="A1381" s="7"/>
      <c r="B1381" s="13">
        <v>2610322</v>
      </c>
      <c r="C1381" s="14" t="s">
        <v>307</v>
      </c>
      <c r="D1381" s="14" t="s">
        <v>382</v>
      </c>
      <c r="E1381" s="13">
        <v>6141</v>
      </c>
      <c r="F1381" s="12" t="s">
        <v>360</v>
      </c>
      <c r="G1381" s="12" t="s">
        <v>313</v>
      </c>
      <c r="H1381" s="15">
        <v>665843</v>
      </c>
      <c r="I1381" s="12"/>
      <c r="J1381" s="12"/>
      <c r="K1381" s="12"/>
      <c r="L1381" s="12"/>
      <c r="M1381" s="15">
        <f t="shared" si="68"/>
        <v>665843</v>
      </c>
      <c r="N1381" s="12"/>
    </row>
    <row r="1382" spans="1:14" x14ac:dyDescent="0.2">
      <c r="A1382" s="7"/>
      <c r="B1382" s="13">
        <v>2610322</v>
      </c>
      <c r="C1382" s="14" t="s">
        <v>307</v>
      </c>
      <c r="D1382" s="14" t="s">
        <v>383</v>
      </c>
      <c r="E1382" s="13">
        <v>6141</v>
      </c>
      <c r="F1382" s="12" t="s">
        <v>360</v>
      </c>
      <c r="G1382" s="12" t="s">
        <v>313</v>
      </c>
      <c r="H1382" s="15">
        <v>300508.53000000003</v>
      </c>
      <c r="I1382" s="12"/>
      <c r="J1382" s="12"/>
      <c r="K1382" s="12"/>
      <c r="L1382" s="12"/>
      <c r="M1382" s="15">
        <f t="shared" si="68"/>
        <v>300508.53000000003</v>
      </c>
      <c r="N1382" s="12"/>
    </row>
    <row r="1383" spans="1:14" x14ac:dyDescent="0.2">
      <c r="A1383" s="7"/>
      <c r="B1383" s="13">
        <v>2610322</v>
      </c>
      <c r="C1383" s="14" t="s">
        <v>307</v>
      </c>
      <c r="D1383" s="14" t="s">
        <v>384</v>
      </c>
      <c r="E1383" s="13">
        <v>6141</v>
      </c>
      <c r="F1383" s="12" t="s">
        <v>360</v>
      </c>
      <c r="G1383" s="12" t="s">
        <v>313</v>
      </c>
      <c r="H1383" s="15">
        <v>449966.13</v>
      </c>
      <c r="I1383" s="12"/>
      <c r="J1383" s="12"/>
      <c r="K1383" s="12"/>
      <c r="L1383" s="12"/>
      <c r="M1383" s="15">
        <f t="shared" si="68"/>
        <v>449966.13</v>
      </c>
      <c r="N1383" s="12"/>
    </row>
    <row r="1384" spans="1:14" x14ac:dyDescent="0.2">
      <c r="A1384" s="7"/>
      <c r="B1384" s="13">
        <v>2610322</v>
      </c>
      <c r="C1384" s="14" t="s">
        <v>307</v>
      </c>
      <c r="D1384" s="14" t="s">
        <v>385</v>
      </c>
      <c r="E1384" s="13">
        <v>6141</v>
      </c>
      <c r="F1384" s="12" t="s">
        <v>360</v>
      </c>
      <c r="G1384" s="12" t="s">
        <v>313</v>
      </c>
      <c r="H1384" s="15">
        <v>180644.71</v>
      </c>
      <c r="I1384" s="12"/>
      <c r="J1384" s="12"/>
      <c r="K1384" s="12"/>
      <c r="L1384" s="12"/>
      <c r="M1384" s="15">
        <f t="shared" si="68"/>
        <v>180644.71</v>
      </c>
      <c r="N1384" s="12"/>
    </row>
    <row r="1385" spans="1:14" x14ac:dyDescent="0.2">
      <c r="A1385" s="7"/>
      <c r="B1385" s="13">
        <v>2610322</v>
      </c>
      <c r="C1385" s="14" t="s">
        <v>307</v>
      </c>
      <c r="D1385" s="14" t="s">
        <v>386</v>
      </c>
      <c r="E1385" s="13">
        <v>6141</v>
      </c>
      <c r="F1385" s="12" t="s">
        <v>360</v>
      </c>
      <c r="G1385" s="12" t="s">
        <v>313</v>
      </c>
      <c r="H1385" s="15">
        <v>785167.43</v>
      </c>
      <c r="I1385" s="12"/>
      <c r="J1385" s="12"/>
      <c r="K1385" s="12"/>
      <c r="L1385" s="12"/>
      <c r="M1385" s="15">
        <f t="shared" si="68"/>
        <v>785167.43</v>
      </c>
      <c r="N1385" s="12"/>
    </row>
    <row r="1386" spans="1:14" x14ac:dyDescent="0.2">
      <c r="A1386" s="7"/>
      <c r="B1386" s="13">
        <v>2610322</v>
      </c>
      <c r="C1386" s="14" t="s">
        <v>307</v>
      </c>
      <c r="D1386" s="14" t="s">
        <v>387</v>
      </c>
      <c r="E1386" s="13">
        <v>6141</v>
      </c>
      <c r="F1386" s="12" t="s">
        <v>360</v>
      </c>
      <c r="G1386" s="12" t="s">
        <v>313</v>
      </c>
      <c r="H1386" s="15">
        <v>170762.29</v>
      </c>
      <c r="I1386" s="12"/>
      <c r="J1386" s="12"/>
      <c r="K1386" s="12"/>
      <c r="L1386" s="12"/>
      <c r="M1386" s="15">
        <f t="shared" si="68"/>
        <v>170762.29</v>
      </c>
      <c r="N1386" s="12"/>
    </row>
    <row r="1387" spans="1:14" x14ac:dyDescent="0.2">
      <c r="A1387" s="7"/>
      <c r="B1387" s="13">
        <v>2710122</v>
      </c>
      <c r="C1387" s="14" t="s">
        <v>307</v>
      </c>
      <c r="D1387" s="14" t="s">
        <v>308</v>
      </c>
      <c r="E1387" s="13">
        <v>3321</v>
      </c>
      <c r="F1387" s="12" t="s">
        <v>309</v>
      </c>
      <c r="G1387" s="12" t="s">
        <v>162</v>
      </c>
      <c r="H1387" s="15">
        <v>810546</v>
      </c>
      <c r="I1387" s="12"/>
      <c r="J1387" s="12"/>
      <c r="K1387" s="12"/>
      <c r="L1387" s="12"/>
      <c r="M1387" s="15">
        <f t="shared" si="68"/>
        <v>810546</v>
      </c>
      <c r="N1387" s="12"/>
    </row>
    <row r="1388" spans="1:14" ht="15" x14ac:dyDescent="0.25">
      <c r="A1388" s="7"/>
      <c r="B1388" s="23" t="s">
        <v>389</v>
      </c>
      <c r="C1388" s="23"/>
      <c r="D1388" s="23"/>
      <c r="E1388" s="23"/>
      <c r="F1388" s="24"/>
      <c r="G1388" s="25" t="s">
        <v>18</v>
      </c>
      <c r="H1388" s="27">
        <v>249324795.80000001</v>
      </c>
      <c r="I1388" s="27">
        <f t="shared" ref="I1388:L1388" si="69">SUM(I1178:I1387)</f>
        <v>835353.67999999993</v>
      </c>
      <c r="J1388" s="27">
        <f t="shared" si="69"/>
        <v>0</v>
      </c>
      <c r="K1388" s="27">
        <f t="shared" si="69"/>
        <v>6926800.4799999995</v>
      </c>
      <c r="L1388" s="27">
        <f t="shared" si="69"/>
        <v>5582081.3400000008</v>
      </c>
      <c r="M1388" s="27">
        <f>SUM(M1178:M1387)</f>
        <v>251504868.62000003</v>
      </c>
      <c r="N1388" s="12"/>
    </row>
    <row r="1389" spans="1:14" ht="15" x14ac:dyDescent="0.25">
      <c r="A1389" s="7"/>
      <c r="B1389" s="23" t="s">
        <v>390</v>
      </c>
      <c r="C1389" s="21"/>
      <c r="D1389" s="21"/>
      <c r="E1389" s="32"/>
      <c r="F1389" s="21"/>
      <c r="G1389" s="33"/>
      <c r="H1389" s="21"/>
      <c r="I1389" s="21"/>
      <c r="J1389" s="21"/>
      <c r="K1389" s="21"/>
      <c r="L1389" s="21"/>
      <c r="M1389" s="21"/>
      <c r="N1389" s="12"/>
    </row>
    <row r="1390" spans="1:14" x14ac:dyDescent="0.2">
      <c r="A1390" s="7"/>
      <c r="B1390" s="13">
        <v>1100121</v>
      </c>
      <c r="C1390" s="14" t="s">
        <v>391</v>
      </c>
      <c r="D1390" s="14" t="s">
        <v>392</v>
      </c>
      <c r="E1390" s="13">
        <v>2161</v>
      </c>
      <c r="F1390" s="12" t="s">
        <v>142</v>
      </c>
      <c r="G1390" s="12" t="s">
        <v>40</v>
      </c>
      <c r="H1390" s="15">
        <v>50000</v>
      </c>
      <c r="I1390" s="12"/>
      <c r="J1390" s="12"/>
      <c r="K1390" s="12"/>
      <c r="L1390" s="12"/>
      <c r="M1390" s="15">
        <f t="shared" ref="M1390:M1431" si="70">H1390+I1390-J1390+K1390-L1390</f>
        <v>50000</v>
      </c>
      <c r="N1390" s="12"/>
    </row>
    <row r="1391" spans="1:14" x14ac:dyDescent="0.2">
      <c r="A1391" s="7"/>
      <c r="B1391" s="13">
        <v>1100121</v>
      </c>
      <c r="C1391" s="14" t="s">
        <v>391</v>
      </c>
      <c r="D1391" s="14" t="s">
        <v>392</v>
      </c>
      <c r="E1391" s="13">
        <v>2471</v>
      </c>
      <c r="F1391" s="12" t="s">
        <v>142</v>
      </c>
      <c r="G1391" s="12" t="s">
        <v>78</v>
      </c>
      <c r="H1391" s="15">
        <v>75000</v>
      </c>
      <c r="I1391" s="12"/>
      <c r="J1391" s="12"/>
      <c r="K1391" s="12"/>
      <c r="L1391" s="12"/>
      <c r="M1391" s="15">
        <f t="shared" si="70"/>
        <v>75000</v>
      </c>
      <c r="N1391" s="12"/>
    </row>
    <row r="1392" spans="1:14" x14ac:dyDescent="0.2">
      <c r="A1392" s="7"/>
      <c r="B1392" s="13">
        <v>1100121</v>
      </c>
      <c r="C1392" s="14" t="s">
        <v>391</v>
      </c>
      <c r="D1392" s="14" t="s">
        <v>392</v>
      </c>
      <c r="E1392" s="13">
        <v>2491</v>
      </c>
      <c r="F1392" s="12" t="s">
        <v>142</v>
      </c>
      <c r="G1392" s="12" t="s">
        <v>80</v>
      </c>
      <c r="H1392" s="15">
        <v>390000</v>
      </c>
      <c r="I1392" s="12"/>
      <c r="J1392" s="12"/>
      <c r="K1392" s="12"/>
      <c r="L1392" s="12"/>
      <c r="M1392" s="15">
        <f t="shared" si="70"/>
        <v>390000</v>
      </c>
      <c r="N1392" s="12"/>
    </row>
    <row r="1393" spans="1:14" x14ac:dyDescent="0.2">
      <c r="A1393" s="7"/>
      <c r="B1393" s="13">
        <v>1100122</v>
      </c>
      <c r="C1393" s="14" t="s">
        <v>391</v>
      </c>
      <c r="D1393" s="14" t="s">
        <v>392</v>
      </c>
      <c r="E1393" s="13">
        <v>2111</v>
      </c>
      <c r="F1393" s="12" t="s">
        <v>142</v>
      </c>
      <c r="G1393" s="12" t="s">
        <v>37</v>
      </c>
      <c r="H1393" s="15">
        <v>5175</v>
      </c>
      <c r="I1393" s="12"/>
      <c r="J1393" s="12"/>
      <c r="K1393" s="12"/>
      <c r="L1393" s="12"/>
      <c r="M1393" s="15">
        <f t="shared" si="70"/>
        <v>5175</v>
      </c>
      <c r="N1393" s="12"/>
    </row>
    <row r="1394" spans="1:14" ht="120" x14ac:dyDescent="0.2">
      <c r="A1394" s="7">
        <v>27</v>
      </c>
      <c r="B1394" s="13">
        <v>1100122</v>
      </c>
      <c r="C1394" s="14" t="s">
        <v>391</v>
      </c>
      <c r="D1394" s="14" t="s">
        <v>392</v>
      </c>
      <c r="E1394" s="13">
        <v>2121</v>
      </c>
      <c r="F1394" s="12" t="s">
        <v>142</v>
      </c>
      <c r="G1394" s="12" t="s">
        <v>119</v>
      </c>
      <c r="H1394" s="15">
        <v>5175</v>
      </c>
      <c r="I1394" s="12"/>
      <c r="J1394" s="12"/>
      <c r="K1394" s="30"/>
      <c r="L1394" s="30">
        <v>3870</v>
      </c>
      <c r="M1394" s="15">
        <f t="shared" si="70"/>
        <v>1305</v>
      </c>
      <c r="N1394" s="35" t="s">
        <v>1818</v>
      </c>
    </row>
    <row r="1395" spans="1:14" ht="120" x14ac:dyDescent="0.2">
      <c r="A1395" s="7">
        <v>27</v>
      </c>
      <c r="B1395" s="13">
        <v>1100122</v>
      </c>
      <c r="C1395" s="14" t="s">
        <v>391</v>
      </c>
      <c r="D1395" s="14" t="s">
        <v>392</v>
      </c>
      <c r="E1395" s="13">
        <v>2161</v>
      </c>
      <c r="F1395" s="12" t="s">
        <v>142</v>
      </c>
      <c r="G1395" s="12" t="s">
        <v>40</v>
      </c>
      <c r="H1395" s="15">
        <v>65625</v>
      </c>
      <c r="I1395" s="12"/>
      <c r="J1395" s="12"/>
      <c r="K1395" s="29">
        <v>23614</v>
      </c>
      <c r="L1395" s="30"/>
      <c r="M1395" s="15">
        <f t="shared" si="70"/>
        <v>89239</v>
      </c>
      <c r="N1395" s="35" t="s">
        <v>1818</v>
      </c>
    </row>
    <row r="1396" spans="1:14" x14ac:dyDescent="0.2">
      <c r="A1396" s="7"/>
      <c r="B1396" s="13">
        <v>1100122</v>
      </c>
      <c r="C1396" s="14" t="s">
        <v>391</v>
      </c>
      <c r="D1396" s="14" t="s">
        <v>392</v>
      </c>
      <c r="E1396" s="13">
        <v>2411</v>
      </c>
      <c r="F1396" s="12" t="s">
        <v>142</v>
      </c>
      <c r="G1396" s="12" t="s">
        <v>75</v>
      </c>
      <c r="H1396" s="15">
        <v>45540</v>
      </c>
      <c r="I1396" s="12"/>
      <c r="J1396" s="12"/>
      <c r="K1396" s="12"/>
      <c r="L1396" s="12"/>
      <c r="M1396" s="15">
        <f t="shared" si="70"/>
        <v>45540</v>
      </c>
      <c r="N1396" s="12"/>
    </row>
    <row r="1397" spans="1:14" x14ac:dyDescent="0.2">
      <c r="A1397" s="7"/>
      <c r="B1397" s="13">
        <v>1100122</v>
      </c>
      <c r="C1397" s="14" t="s">
        <v>391</v>
      </c>
      <c r="D1397" s="14" t="s">
        <v>392</v>
      </c>
      <c r="E1397" s="13">
        <v>2421</v>
      </c>
      <c r="F1397" s="12" t="s">
        <v>142</v>
      </c>
      <c r="G1397" s="12" t="s">
        <v>130</v>
      </c>
      <c r="H1397" s="15">
        <v>103500</v>
      </c>
      <c r="I1397" s="12"/>
      <c r="J1397" s="12"/>
      <c r="K1397" s="12"/>
      <c r="L1397" s="12"/>
      <c r="M1397" s="15">
        <f t="shared" si="70"/>
        <v>103500</v>
      </c>
      <c r="N1397" s="12"/>
    </row>
    <row r="1398" spans="1:14" x14ac:dyDescent="0.2">
      <c r="A1398" s="7"/>
      <c r="B1398" s="13">
        <v>1100122</v>
      </c>
      <c r="C1398" s="14" t="s">
        <v>391</v>
      </c>
      <c r="D1398" s="14" t="s">
        <v>392</v>
      </c>
      <c r="E1398" s="13">
        <v>2431</v>
      </c>
      <c r="F1398" s="12" t="s">
        <v>142</v>
      </c>
      <c r="G1398" s="12" t="s">
        <v>76</v>
      </c>
      <c r="H1398" s="15">
        <v>16819</v>
      </c>
      <c r="I1398" s="12"/>
      <c r="J1398" s="12"/>
      <c r="K1398" s="12"/>
      <c r="L1398" s="12"/>
      <c r="M1398" s="15">
        <f t="shared" si="70"/>
        <v>16819</v>
      </c>
      <c r="N1398" s="12"/>
    </row>
    <row r="1399" spans="1:14" ht="120" x14ac:dyDescent="0.2">
      <c r="A1399" s="7" t="s">
        <v>1801</v>
      </c>
      <c r="B1399" s="13">
        <v>1100122</v>
      </c>
      <c r="C1399" s="14" t="s">
        <v>391</v>
      </c>
      <c r="D1399" s="14" t="s">
        <v>392</v>
      </c>
      <c r="E1399" s="13">
        <v>2441</v>
      </c>
      <c r="F1399" s="12" t="s">
        <v>142</v>
      </c>
      <c r="G1399" s="12" t="s">
        <v>77</v>
      </c>
      <c r="H1399" s="15">
        <v>28462</v>
      </c>
      <c r="I1399" s="12"/>
      <c r="J1399" s="12"/>
      <c r="K1399" s="12"/>
      <c r="L1399" s="30">
        <f>10983+10983</f>
        <v>21966</v>
      </c>
      <c r="M1399" s="15">
        <f t="shared" si="70"/>
        <v>6496</v>
      </c>
      <c r="N1399" s="35" t="s">
        <v>1803</v>
      </c>
    </row>
    <row r="1400" spans="1:14" ht="60" x14ac:dyDescent="0.25">
      <c r="A1400" s="7">
        <v>9</v>
      </c>
      <c r="B1400" s="13">
        <v>1100122</v>
      </c>
      <c r="C1400" s="14" t="s">
        <v>391</v>
      </c>
      <c r="D1400" s="14" t="s">
        <v>392</v>
      </c>
      <c r="E1400" s="13">
        <v>2451</v>
      </c>
      <c r="F1400" s="12" t="s">
        <v>142</v>
      </c>
      <c r="G1400" s="12" t="s">
        <v>120</v>
      </c>
      <c r="H1400" s="15">
        <v>8085</v>
      </c>
      <c r="I1400" s="12"/>
      <c r="J1400" s="12"/>
      <c r="K1400" s="12"/>
      <c r="L1400" s="30">
        <v>8085</v>
      </c>
      <c r="M1400" s="15">
        <f t="shared" si="70"/>
        <v>0</v>
      </c>
      <c r="N1400" s="94" t="s">
        <v>1796</v>
      </c>
    </row>
    <row r="1401" spans="1:14" ht="75" x14ac:dyDescent="0.2">
      <c r="A1401" s="7">
        <v>14</v>
      </c>
      <c r="B1401" s="13">
        <v>1100122</v>
      </c>
      <c r="C1401" s="14" t="s">
        <v>391</v>
      </c>
      <c r="D1401" s="14" t="s">
        <v>392</v>
      </c>
      <c r="E1401" s="13">
        <v>2461</v>
      </c>
      <c r="F1401" s="12" t="s">
        <v>142</v>
      </c>
      <c r="G1401" s="12" t="s">
        <v>43</v>
      </c>
      <c r="H1401" s="15">
        <v>11990</v>
      </c>
      <c r="I1401" s="12"/>
      <c r="J1401" s="12"/>
      <c r="K1401" s="29">
        <v>10983</v>
      </c>
      <c r="L1401" s="12"/>
      <c r="M1401" s="15">
        <f t="shared" si="70"/>
        <v>22973</v>
      </c>
      <c r="N1401" s="35" t="s">
        <v>1802</v>
      </c>
    </row>
    <row r="1402" spans="1:14" x14ac:dyDescent="0.2">
      <c r="A1402" s="7"/>
      <c r="B1402" s="13">
        <v>1100122</v>
      </c>
      <c r="C1402" s="14" t="s">
        <v>391</v>
      </c>
      <c r="D1402" s="14" t="s">
        <v>392</v>
      </c>
      <c r="E1402" s="13">
        <v>2471</v>
      </c>
      <c r="F1402" s="12" t="s">
        <v>142</v>
      </c>
      <c r="G1402" s="12" t="s">
        <v>78</v>
      </c>
      <c r="H1402" s="15">
        <v>39951</v>
      </c>
      <c r="I1402" s="12"/>
      <c r="J1402" s="12"/>
      <c r="K1402" s="12"/>
      <c r="L1402" s="12"/>
      <c r="M1402" s="15">
        <f t="shared" si="70"/>
        <v>39951</v>
      </c>
      <c r="N1402" s="12"/>
    </row>
    <row r="1403" spans="1:14" x14ac:dyDescent="0.2">
      <c r="A1403" s="7"/>
      <c r="B1403" s="13">
        <v>1100122</v>
      </c>
      <c r="C1403" s="14" t="s">
        <v>391</v>
      </c>
      <c r="D1403" s="14" t="s">
        <v>392</v>
      </c>
      <c r="E1403" s="13">
        <v>2481</v>
      </c>
      <c r="F1403" s="12" t="s">
        <v>142</v>
      </c>
      <c r="G1403" s="12" t="s">
        <v>79</v>
      </c>
      <c r="H1403" s="15">
        <v>17325</v>
      </c>
      <c r="I1403" s="12"/>
      <c r="J1403" s="12"/>
      <c r="K1403" s="12"/>
      <c r="L1403" s="12"/>
      <c r="M1403" s="15">
        <f t="shared" si="70"/>
        <v>17325</v>
      </c>
      <c r="N1403" s="12"/>
    </row>
    <row r="1404" spans="1:14" x14ac:dyDescent="0.2">
      <c r="A1404" s="7"/>
      <c r="B1404" s="13">
        <v>1100122</v>
      </c>
      <c r="C1404" s="14" t="s">
        <v>391</v>
      </c>
      <c r="D1404" s="14" t="s">
        <v>392</v>
      </c>
      <c r="E1404" s="13">
        <v>2491</v>
      </c>
      <c r="F1404" s="12" t="s">
        <v>142</v>
      </c>
      <c r="G1404" s="12" t="s">
        <v>80</v>
      </c>
      <c r="H1404" s="15">
        <v>103500</v>
      </c>
      <c r="I1404" s="12"/>
      <c r="J1404" s="12"/>
      <c r="K1404" s="12"/>
      <c r="L1404" s="12"/>
      <c r="M1404" s="15">
        <f t="shared" si="70"/>
        <v>103500</v>
      </c>
      <c r="N1404" s="12"/>
    </row>
    <row r="1405" spans="1:14" ht="120" x14ac:dyDescent="0.2">
      <c r="A1405" s="7">
        <v>27</v>
      </c>
      <c r="B1405" s="13">
        <v>1100122</v>
      </c>
      <c r="C1405" s="14" t="s">
        <v>391</v>
      </c>
      <c r="D1405" s="14" t="s">
        <v>392</v>
      </c>
      <c r="E1405" s="13">
        <v>2561</v>
      </c>
      <c r="F1405" s="12" t="s">
        <v>142</v>
      </c>
      <c r="G1405" s="12" t="s">
        <v>81</v>
      </c>
      <c r="H1405" s="15">
        <v>2717</v>
      </c>
      <c r="I1405" s="12"/>
      <c r="J1405" s="12"/>
      <c r="K1405" s="30"/>
      <c r="L1405" s="30">
        <v>1709</v>
      </c>
      <c r="M1405" s="15">
        <f t="shared" si="70"/>
        <v>1008</v>
      </c>
      <c r="N1405" s="35" t="s">
        <v>1818</v>
      </c>
    </row>
    <row r="1406" spans="1:14" ht="120" x14ac:dyDescent="0.2">
      <c r="A1406" s="7">
        <v>27</v>
      </c>
      <c r="B1406" s="13">
        <v>1100122</v>
      </c>
      <c r="C1406" s="14" t="s">
        <v>391</v>
      </c>
      <c r="D1406" s="14" t="s">
        <v>392</v>
      </c>
      <c r="E1406" s="13">
        <v>2711</v>
      </c>
      <c r="F1406" s="12" t="s">
        <v>142</v>
      </c>
      <c r="G1406" s="12" t="s">
        <v>160</v>
      </c>
      <c r="H1406" s="15">
        <v>1035</v>
      </c>
      <c r="I1406" s="12"/>
      <c r="J1406" s="12"/>
      <c r="K1406" s="30"/>
      <c r="L1406" s="30">
        <v>1035</v>
      </c>
      <c r="M1406" s="15">
        <f t="shared" si="70"/>
        <v>0</v>
      </c>
      <c r="N1406" s="35" t="s">
        <v>1818</v>
      </c>
    </row>
    <row r="1407" spans="1:14" ht="120" x14ac:dyDescent="0.2">
      <c r="A1407" s="7">
        <v>27</v>
      </c>
      <c r="B1407" s="13">
        <v>1100122</v>
      </c>
      <c r="C1407" s="14" t="s">
        <v>391</v>
      </c>
      <c r="D1407" s="14" t="s">
        <v>392</v>
      </c>
      <c r="E1407" s="13">
        <v>2721</v>
      </c>
      <c r="F1407" s="12" t="s">
        <v>142</v>
      </c>
      <c r="G1407" s="12" t="s">
        <v>161</v>
      </c>
      <c r="H1407" s="15">
        <v>15000</v>
      </c>
      <c r="I1407" s="12"/>
      <c r="J1407" s="12"/>
      <c r="K1407" s="30"/>
      <c r="L1407" s="30">
        <v>15000</v>
      </c>
      <c r="M1407" s="15">
        <f t="shared" si="70"/>
        <v>0</v>
      </c>
      <c r="N1407" s="35" t="s">
        <v>1818</v>
      </c>
    </row>
    <row r="1408" spans="1:14" x14ac:dyDescent="0.2">
      <c r="A1408" s="7"/>
      <c r="B1408" s="13">
        <v>1100122</v>
      </c>
      <c r="C1408" s="14" t="s">
        <v>391</v>
      </c>
      <c r="D1408" s="14" t="s">
        <v>392</v>
      </c>
      <c r="E1408" s="13">
        <v>2741</v>
      </c>
      <c r="F1408" s="12" t="s">
        <v>142</v>
      </c>
      <c r="G1408" s="12" t="s">
        <v>84</v>
      </c>
      <c r="H1408" s="15">
        <v>828</v>
      </c>
      <c r="I1408" s="12"/>
      <c r="J1408" s="12"/>
      <c r="K1408" s="12"/>
      <c r="L1408" s="12"/>
      <c r="M1408" s="15">
        <f t="shared" si="70"/>
        <v>828</v>
      </c>
      <c r="N1408" s="12"/>
    </row>
    <row r="1409" spans="1:14" x14ac:dyDescent="0.2">
      <c r="A1409" s="7"/>
      <c r="B1409" s="13">
        <v>1100122</v>
      </c>
      <c r="C1409" s="14" t="s">
        <v>391</v>
      </c>
      <c r="D1409" s="14" t="s">
        <v>392</v>
      </c>
      <c r="E1409" s="13">
        <v>2911</v>
      </c>
      <c r="F1409" s="12" t="s">
        <v>142</v>
      </c>
      <c r="G1409" s="12" t="s">
        <v>44</v>
      </c>
      <c r="H1409" s="15">
        <v>39375</v>
      </c>
      <c r="I1409" s="12"/>
      <c r="J1409" s="12"/>
      <c r="K1409" s="12"/>
      <c r="L1409" s="12"/>
      <c r="M1409" s="15">
        <f t="shared" si="70"/>
        <v>39375</v>
      </c>
      <c r="N1409" s="12"/>
    </row>
    <row r="1410" spans="1:14" ht="60" x14ac:dyDescent="0.2">
      <c r="A1410" s="7">
        <v>13</v>
      </c>
      <c r="B1410" s="13">
        <v>1100122</v>
      </c>
      <c r="C1410" s="14" t="s">
        <v>391</v>
      </c>
      <c r="D1410" s="14" t="s">
        <v>392</v>
      </c>
      <c r="E1410" s="13">
        <v>2921</v>
      </c>
      <c r="F1410" s="12" t="s">
        <v>142</v>
      </c>
      <c r="G1410" s="12" t="s">
        <v>122</v>
      </c>
      <c r="H1410" s="15">
        <v>12125</v>
      </c>
      <c r="I1410" s="12"/>
      <c r="J1410" s="12"/>
      <c r="K1410" s="29">
        <v>10983</v>
      </c>
      <c r="L1410" s="12"/>
      <c r="M1410" s="15">
        <f t="shared" si="70"/>
        <v>23108</v>
      </c>
      <c r="N1410" s="35" t="s">
        <v>1800</v>
      </c>
    </row>
    <row r="1411" spans="1:14" x14ac:dyDescent="0.2">
      <c r="A1411" s="7"/>
      <c r="B1411" s="13">
        <v>1100122</v>
      </c>
      <c r="C1411" s="14" t="s">
        <v>391</v>
      </c>
      <c r="D1411" s="14" t="s">
        <v>392</v>
      </c>
      <c r="E1411" s="13">
        <v>2941</v>
      </c>
      <c r="F1411" s="12" t="s">
        <v>142</v>
      </c>
      <c r="G1411" s="12" t="s">
        <v>45</v>
      </c>
      <c r="H1411" s="15">
        <v>2586</v>
      </c>
      <c r="I1411" s="12"/>
      <c r="J1411" s="12"/>
      <c r="K1411" s="12"/>
      <c r="L1411" s="12"/>
      <c r="M1411" s="15">
        <f t="shared" si="70"/>
        <v>2586</v>
      </c>
      <c r="N1411" s="12"/>
    </row>
    <row r="1412" spans="1:14" x14ac:dyDescent="0.2">
      <c r="A1412" s="7"/>
      <c r="B1412" s="13">
        <v>1100122</v>
      </c>
      <c r="C1412" s="14" t="s">
        <v>391</v>
      </c>
      <c r="D1412" s="14" t="s">
        <v>392</v>
      </c>
      <c r="E1412" s="13">
        <v>2961</v>
      </c>
      <c r="F1412" s="12" t="s">
        <v>142</v>
      </c>
      <c r="G1412" s="12" t="s">
        <v>123</v>
      </c>
      <c r="H1412" s="15">
        <v>50000</v>
      </c>
      <c r="I1412" s="12"/>
      <c r="J1412" s="12"/>
      <c r="K1412" s="12"/>
      <c r="L1412" s="12"/>
      <c r="M1412" s="15">
        <f t="shared" si="70"/>
        <v>50000</v>
      </c>
      <c r="N1412" s="12"/>
    </row>
    <row r="1413" spans="1:14" ht="60" x14ac:dyDescent="0.25">
      <c r="A1413" s="7">
        <v>9</v>
      </c>
      <c r="B1413" s="13">
        <v>1100122</v>
      </c>
      <c r="C1413" s="14" t="s">
        <v>391</v>
      </c>
      <c r="D1413" s="14" t="s">
        <v>392</v>
      </c>
      <c r="E1413" s="13">
        <v>3511</v>
      </c>
      <c r="F1413" s="12" t="s">
        <v>142</v>
      </c>
      <c r="G1413" s="12" t="s">
        <v>91</v>
      </c>
      <c r="H1413" s="15">
        <v>18526</v>
      </c>
      <c r="I1413" s="12"/>
      <c r="J1413" s="12"/>
      <c r="K1413" s="29">
        <v>8085</v>
      </c>
      <c r="L1413" s="12"/>
      <c r="M1413" s="15">
        <f t="shared" si="70"/>
        <v>26611</v>
      </c>
      <c r="N1413" s="207" t="s">
        <v>1796</v>
      </c>
    </row>
    <row r="1414" spans="1:14" x14ac:dyDescent="0.2">
      <c r="A1414" s="7"/>
      <c r="B1414" s="13">
        <v>1100122</v>
      </c>
      <c r="C1414" s="14" t="s">
        <v>391</v>
      </c>
      <c r="D1414" s="14" t="s">
        <v>392</v>
      </c>
      <c r="E1414" s="13">
        <v>3551</v>
      </c>
      <c r="F1414" s="12" t="s">
        <v>142</v>
      </c>
      <c r="G1414" s="12" t="s">
        <v>124</v>
      </c>
      <c r="H1414" s="15">
        <v>50000</v>
      </c>
      <c r="I1414" s="12"/>
      <c r="J1414" s="12"/>
      <c r="K1414" s="12"/>
      <c r="L1414" s="12"/>
      <c r="M1414" s="15">
        <f t="shared" si="70"/>
        <v>50000</v>
      </c>
      <c r="N1414" s="12"/>
    </row>
    <row r="1415" spans="1:14" ht="120" x14ac:dyDescent="0.2">
      <c r="A1415" s="7">
        <v>27</v>
      </c>
      <c r="B1415" s="13">
        <v>1100122</v>
      </c>
      <c r="C1415" s="14" t="s">
        <v>391</v>
      </c>
      <c r="D1415" s="14" t="s">
        <v>392</v>
      </c>
      <c r="E1415" s="13">
        <v>3852</v>
      </c>
      <c r="F1415" s="12" t="s">
        <v>142</v>
      </c>
      <c r="G1415" s="12" t="s">
        <v>103</v>
      </c>
      <c r="H1415" s="15">
        <v>10867</v>
      </c>
      <c r="I1415" s="12"/>
      <c r="J1415" s="12"/>
      <c r="K1415" s="30"/>
      <c r="L1415" s="30">
        <v>2000</v>
      </c>
      <c r="M1415" s="15">
        <f t="shared" si="70"/>
        <v>8867</v>
      </c>
      <c r="N1415" s="35" t="s">
        <v>1818</v>
      </c>
    </row>
    <row r="1416" spans="1:14" ht="45" x14ac:dyDescent="0.2">
      <c r="A1416" s="7" t="s">
        <v>1880</v>
      </c>
      <c r="B1416" s="13">
        <v>1500522</v>
      </c>
      <c r="C1416" s="14" t="s">
        <v>391</v>
      </c>
      <c r="D1416" s="14" t="s">
        <v>392</v>
      </c>
      <c r="E1416" s="13">
        <v>1131</v>
      </c>
      <c r="F1416" s="12" t="s">
        <v>142</v>
      </c>
      <c r="G1416" s="14" t="s">
        <v>55</v>
      </c>
      <c r="H1416" s="15">
        <v>8595682.6500000004</v>
      </c>
      <c r="I1416" s="12"/>
      <c r="J1416" s="12"/>
      <c r="K1416" s="29"/>
      <c r="L1416" s="30">
        <v>43000</v>
      </c>
      <c r="M1416" s="15">
        <f t="shared" si="70"/>
        <v>8552682.6500000004</v>
      </c>
      <c r="N1416" s="35" t="s">
        <v>1886</v>
      </c>
    </row>
    <row r="1417" spans="1:14" x14ac:dyDescent="0.2">
      <c r="A1417" s="7"/>
      <c r="B1417" s="13">
        <v>1500522</v>
      </c>
      <c r="C1417" s="14" t="s">
        <v>391</v>
      </c>
      <c r="D1417" s="14" t="s">
        <v>392</v>
      </c>
      <c r="E1417" s="13">
        <v>1321</v>
      </c>
      <c r="F1417" s="12" t="s">
        <v>142</v>
      </c>
      <c r="G1417" s="12" t="s">
        <v>56</v>
      </c>
      <c r="H1417" s="15">
        <v>228525.84</v>
      </c>
      <c r="I1417" s="12"/>
      <c r="J1417" s="12"/>
      <c r="K1417" s="29"/>
      <c r="L1417" s="30"/>
      <c r="M1417" s="15">
        <f t="shared" si="70"/>
        <v>228525.84</v>
      </c>
      <c r="N1417" s="12"/>
    </row>
    <row r="1418" spans="1:14" ht="15" x14ac:dyDescent="0.2">
      <c r="A1418" s="7"/>
      <c r="B1418" s="13">
        <v>1500522</v>
      </c>
      <c r="C1418" s="14" t="s">
        <v>391</v>
      </c>
      <c r="D1418" s="14" t="s">
        <v>392</v>
      </c>
      <c r="E1418" s="13">
        <v>1322</v>
      </c>
      <c r="F1418" s="12" t="s">
        <v>142</v>
      </c>
      <c r="G1418" s="12" t="s">
        <v>166</v>
      </c>
      <c r="H1418" s="15">
        <v>117000</v>
      </c>
      <c r="I1418" s="12"/>
      <c r="J1418" s="12"/>
      <c r="K1418" s="29"/>
      <c r="L1418" s="30"/>
      <c r="M1418" s="15">
        <f t="shared" si="70"/>
        <v>117000</v>
      </c>
      <c r="N1418" s="31"/>
    </row>
    <row r="1419" spans="1:14" ht="15" x14ac:dyDescent="0.2">
      <c r="A1419" s="7"/>
      <c r="B1419" s="13">
        <v>1500522</v>
      </c>
      <c r="C1419" s="14" t="s">
        <v>391</v>
      </c>
      <c r="D1419" s="14" t="s">
        <v>392</v>
      </c>
      <c r="E1419" s="13">
        <v>1323</v>
      </c>
      <c r="F1419" s="12" t="s">
        <v>142</v>
      </c>
      <c r="G1419" s="12" t="s">
        <v>57</v>
      </c>
      <c r="H1419" s="15">
        <v>898949.08</v>
      </c>
      <c r="I1419" s="12"/>
      <c r="J1419" s="12"/>
      <c r="K1419" s="29"/>
      <c r="L1419" s="30"/>
      <c r="M1419" s="15">
        <f t="shared" si="70"/>
        <v>898949.08</v>
      </c>
      <c r="N1419" s="31"/>
    </row>
    <row r="1420" spans="1:14" ht="15" x14ac:dyDescent="0.2">
      <c r="A1420" s="7"/>
      <c r="B1420" s="13">
        <v>1500522</v>
      </c>
      <c r="C1420" s="14" t="s">
        <v>391</v>
      </c>
      <c r="D1420" s="14" t="s">
        <v>392</v>
      </c>
      <c r="E1420" s="13">
        <v>1331</v>
      </c>
      <c r="F1420" s="12" t="s">
        <v>142</v>
      </c>
      <c r="G1420" s="12" t="s">
        <v>167</v>
      </c>
      <c r="H1420" s="15">
        <v>220000</v>
      </c>
      <c r="I1420" s="12"/>
      <c r="J1420" s="12"/>
      <c r="K1420" s="29"/>
      <c r="L1420" s="30"/>
      <c r="M1420" s="15">
        <f t="shared" si="70"/>
        <v>220000</v>
      </c>
      <c r="N1420" s="31"/>
    </row>
    <row r="1421" spans="1:14" x14ac:dyDescent="0.2">
      <c r="A1421" s="7"/>
      <c r="B1421" s="13">
        <v>1500522</v>
      </c>
      <c r="C1421" s="14" t="s">
        <v>391</v>
      </c>
      <c r="D1421" s="14" t="s">
        <v>392</v>
      </c>
      <c r="E1421" s="13">
        <v>1332</v>
      </c>
      <c r="F1421" s="12" t="s">
        <v>142</v>
      </c>
      <c r="G1421" s="12" t="s">
        <v>168</v>
      </c>
      <c r="H1421" s="15">
        <v>225000</v>
      </c>
      <c r="I1421" s="12"/>
      <c r="J1421" s="12"/>
      <c r="K1421" s="12"/>
      <c r="L1421" s="12"/>
      <c r="M1421" s="15">
        <f t="shared" si="70"/>
        <v>225000</v>
      </c>
      <c r="N1421" s="12"/>
    </row>
    <row r="1422" spans="1:14" x14ac:dyDescent="0.2">
      <c r="A1422" s="7"/>
      <c r="B1422" s="13">
        <v>1500522</v>
      </c>
      <c r="C1422" s="14" t="s">
        <v>391</v>
      </c>
      <c r="D1422" s="14" t="s">
        <v>392</v>
      </c>
      <c r="E1422" s="13">
        <v>1413</v>
      </c>
      <c r="F1422" s="12" t="s">
        <v>142</v>
      </c>
      <c r="G1422" s="12" t="s">
        <v>58</v>
      </c>
      <c r="H1422" s="15">
        <v>2268898.2999999998</v>
      </c>
      <c r="I1422" s="12"/>
      <c r="J1422" s="12"/>
      <c r="K1422" s="12"/>
      <c r="L1422" s="12"/>
      <c r="M1422" s="15">
        <f t="shared" si="70"/>
        <v>2268898.2999999998</v>
      </c>
      <c r="N1422" s="12"/>
    </row>
    <row r="1423" spans="1:14" x14ac:dyDescent="0.2">
      <c r="A1423" s="7"/>
      <c r="B1423" s="13">
        <v>1500522</v>
      </c>
      <c r="C1423" s="14" t="s">
        <v>391</v>
      </c>
      <c r="D1423" s="14" t="s">
        <v>392</v>
      </c>
      <c r="E1423" s="13">
        <v>1421</v>
      </c>
      <c r="F1423" s="12" t="s">
        <v>142</v>
      </c>
      <c r="G1423" s="12" t="s">
        <v>59</v>
      </c>
      <c r="H1423" s="15">
        <v>589821.46</v>
      </c>
      <c r="I1423" s="12"/>
      <c r="J1423" s="12"/>
      <c r="K1423" s="12"/>
      <c r="L1423" s="12"/>
      <c r="M1423" s="15">
        <f t="shared" si="70"/>
        <v>589821.46</v>
      </c>
      <c r="N1423" s="12"/>
    </row>
    <row r="1424" spans="1:14" x14ac:dyDescent="0.2">
      <c r="A1424" s="7"/>
      <c r="B1424" s="13">
        <v>1500522</v>
      </c>
      <c r="C1424" s="14" t="s">
        <v>391</v>
      </c>
      <c r="D1424" s="14" t="s">
        <v>392</v>
      </c>
      <c r="E1424" s="13">
        <v>1431</v>
      </c>
      <c r="F1424" s="12" t="s">
        <v>142</v>
      </c>
      <c r="G1424" s="12" t="s">
        <v>60</v>
      </c>
      <c r="H1424" s="15">
        <v>578231.97</v>
      </c>
      <c r="I1424" s="12"/>
      <c r="J1424" s="12"/>
      <c r="K1424" s="12"/>
      <c r="L1424" s="12"/>
      <c r="M1424" s="15">
        <f t="shared" si="70"/>
        <v>578231.97</v>
      </c>
      <c r="N1424" s="12"/>
    </row>
    <row r="1425" spans="1:14" x14ac:dyDescent="0.2">
      <c r="A1425" s="7"/>
      <c r="B1425" s="13">
        <v>1500522</v>
      </c>
      <c r="C1425" s="14" t="s">
        <v>391</v>
      </c>
      <c r="D1425" s="14" t="s">
        <v>392</v>
      </c>
      <c r="E1425" s="13">
        <v>1542</v>
      </c>
      <c r="F1425" s="12" t="s">
        <v>142</v>
      </c>
      <c r="G1425" s="12" t="s">
        <v>63</v>
      </c>
      <c r="H1425" s="15">
        <v>861170.16</v>
      </c>
      <c r="I1425" s="12"/>
      <c r="J1425" s="12"/>
      <c r="K1425" s="29"/>
      <c r="L1425" s="12"/>
      <c r="M1425" s="15">
        <f t="shared" si="70"/>
        <v>861170.16</v>
      </c>
      <c r="N1425" s="12"/>
    </row>
    <row r="1426" spans="1:14" x14ac:dyDescent="0.2">
      <c r="A1426" s="7"/>
      <c r="B1426" s="13">
        <v>1500522</v>
      </c>
      <c r="C1426" s="14" t="s">
        <v>391</v>
      </c>
      <c r="D1426" s="14" t="s">
        <v>392</v>
      </c>
      <c r="E1426" s="13">
        <v>1543</v>
      </c>
      <c r="F1426" s="12" t="s">
        <v>142</v>
      </c>
      <c r="G1426" s="12" t="s">
        <v>64</v>
      </c>
      <c r="H1426" s="15">
        <v>764670.21</v>
      </c>
      <c r="I1426" s="12"/>
      <c r="J1426" s="12"/>
      <c r="K1426" s="29"/>
      <c r="L1426" s="12"/>
      <c r="M1426" s="15">
        <f t="shared" si="70"/>
        <v>764670.21</v>
      </c>
      <c r="N1426" s="12"/>
    </row>
    <row r="1427" spans="1:14" x14ac:dyDescent="0.2">
      <c r="A1427" s="7"/>
      <c r="B1427" s="13">
        <v>1500522</v>
      </c>
      <c r="C1427" s="14" t="s">
        <v>391</v>
      </c>
      <c r="D1427" s="14" t="s">
        <v>392</v>
      </c>
      <c r="E1427" s="13">
        <v>1544</v>
      </c>
      <c r="F1427" s="12" t="s">
        <v>142</v>
      </c>
      <c r="G1427" s="12" t="s">
        <v>65</v>
      </c>
      <c r="H1427" s="15">
        <v>151081.01</v>
      </c>
      <c r="I1427" s="12"/>
      <c r="J1427" s="12"/>
      <c r="K1427" s="29"/>
      <c r="L1427" s="30"/>
      <c r="M1427" s="15">
        <f t="shared" si="70"/>
        <v>151081.01</v>
      </c>
      <c r="N1427" s="12"/>
    </row>
    <row r="1428" spans="1:14" x14ac:dyDescent="0.2">
      <c r="A1428" s="7"/>
      <c r="B1428" s="13">
        <v>1500522</v>
      </c>
      <c r="C1428" s="14" t="s">
        <v>391</v>
      </c>
      <c r="D1428" s="14" t="s">
        <v>392</v>
      </c>
      <c r="E1428" s="13">
        <v>1591</v>
      </c>
      <c r="F1428" s="12" t="s">
        <v>142</v>
      </c>
      <c r="G1428" s="12" t="s">
        <v>111</v>
      </c>
      <c r="H1428" s="15">
        <v>6518.67</v>
      </c>
      <c r="I1428" s="12"/>
      <c r="J1428" s="12"/>
      <c r="K1428" s="12"/>
      <c r="L1428" s="12"/>
      <c r="M1428" s="15">
        <f t="shared" si="70"/>
        <v>6518.67</v>
      </c>
      <c r="N1428" s="12"/>
    </row>
    <row r="1429" spans="1:14" x14ac:dyDescent="0.2">
      <c r="A1429" s="7"/>
      <c r="B1429" s="13">
        <v>1500522</v>
      </c>
      <c r="C1429" s="14" t="s">
        <v>391</v>
      </c>
      <c r="D1429" s="14" t="s">
        <v>392</v>
      </c>
      <c r="E1429" s="13">
        <v>2471</v>
      </c>
      <c r="F1429" s="12" t="s">
        <v>142</v>
      </c>
      <c r="G1429" s="12" t="s">
        <v>78</v>
      </c>
      <c r="H1429" s="15">
        <v>183000</v>
      </c>
      <c r="I1429" s="12"/>
      <c r="J1429" s="12"/>
      <c r="K1429" s="12"/>
      <c r="L1429" s="12"/>
      <c r="M1429" s="15">
        <f t="shared" si="70"/>
        <v>183000</v>
      </c>
      <c r="N1429" s="12"/>
    </row>
    <row r="1430" spans="1:14" x14ac:dyDescent="0.2">
      <c r="A1430" s="7"/>
      <c r="B1430" s="13">
        <v>1500522</v>
      </c>
      <c r="C1430" s="14" t="s">
        <v>391</v>
      </c>
      <c r="D1430" s="14" t="s">
        <v>392</v>
      </c>
      <c r="E1430" s="13">
        <v>2491</v>
      </c>
      <c r="F1430" s="12" t="s">
        <v>142</v>
      </c>
      <c r="G1430" s="12" t="s">
        <v>80</v>
      </c>
      <c r="H1430" s="15">
        <v>251000</v>
      </c>
      <c r="I1430" s="12"/>
      <c r="J1430" s="12"/>
      <c r="K1430" s="12"/>
      <c r="L1430" s="12"/>
      <c r="M1430" s="15">
        <f t="shared" si="70"/>
        <v>251000</v>
      </c>
      <c r="N1430" s="12"/>
    </row>
    <row r="1431" spans="1:14" ht="45" x14ac:dyDescent="0.2">
      <c r="A1431" s="7">
        <v>43</v>
      </c>
      <c r="B1431" s="13">
        <v>1500522</v>
      </c>
      <c r="C1431" s="14" t="s">
        <v>391</v>
      </c>
      <c r="D1431" s="14" t="s">
        <v>392</v>
      </c>
      <c r="E1431" s="13">
        <v>3981</v>
      </c>
      <c r="F1431" s="12" t="s">
        <v>142</v>
      </c>
      <c r="G1431" s="12" t="s">
        <v>66</v>
      </c>
      <c r="H1431" s="15">
        <v>217081.83</v>
      </c>
      <c r="I1431" s="12"/>
      <c r="J1431" s="12"/>
      <c r="K1431" s="29">
        <v>61000</v>
      </c>
      <c r="L1431" s="30"/>
      <c r="M1431" s="15">
        <f t="shared" si="70"/>
        <v>278081.82999999996</v>
      </c>
      <c r="N1431" s="35" t="s">
        <v>1865</v>
      </c>
    </row>
    <row r="1432" spans="1:14" ht="15" x14ac:dyDescent="0.25">
      <c r="A1432" s="7"/>
      <c r="B1432" s="23" t="s">
        <v>393</v>
      </c>
      <c r="C1432" s="23"/>
      <c r="D1432" s="23"/>
      <c r="E1432" s="23"/>
      <c r="F1432" s="24"/>
      <c r="G1432" s="25" t="s">
        <v>18</v>
      </c>
      <c r="H1432" s="27">
        <v>17325837.18</v>
      </c>
      <c r="I1432" s="27">
        <f t="shared" ref="I1432:L1432" si="71">SUM(I1390:I1431)</f>
        <v>0</v>
      </c>
      <c r="J1432" s="27">
        <f t="shared" si="71"/>
        <v>0</v>
      </c>
      <c r="K1432" s="27">
        <f t="shared" si="71"/>
        <v>114665</v>
      </c>
      <c r="L1432" s="27">
        <f t="shared" si="71"/>
        <v>96665</v>
      </c>
      <c r="M1432" s="27">
        <f>SUM(M1390:M1431)</f>
        <v>17343837.18</v>
      </c>
      <c r="N1432" s="12"/>
    </row>
    <row r="1433" spans="1:14" ht="15" x14ac:dyDescent="0.25">
      <c r="A1433" s="7"/>
      <c r="B1433" s="23" t="s">
        <v>394</v>
      </c>
      <c r="C1433" s="23"/>
      <c r="D1433" s="23"/>
      <c r="E1433" s="23"/>
      <c r="F1433" s="24"/>
      <c r="G1433" s="25"/>
      <c r="H1433" s="27"/>
      <c r="I1433" s="27"/>
      <c r="J1433" s="27"/>
      <c r="K1433" s="27"/>
      <c r="L1433" s="27"/>
      <c r="M1433" s="27"/>
      <c r="N1433" s="12"/>
    </row>
    <row r="1434" spans="1:14" s="58" customFormat="1" x14ac:dyDescent="0.2">
      <c r="A1434" s="39"/>
      <c r="B1434" s="60">
        <v>1100122</v>
      </c>
      <c r="C1434" s="61" t="s">
        <v>395</v>
      </c>
      <c r="D1434" s="61" t="s">
        <v>396</v>
      </c>
      <c r="E1434" s="60">
        <v>2111</v>
      </c>
      <c r="F1434" s="61" t="s">
        <v>397</v>
      </c>
      <c r="G1434" s="53" t="s">
        <v>37</v>
      </c>
      <c r="H1434" s="43">
        <v>855.31</v>
      </c>
      <c r="I1434" s="62"/>
      <c r="J1434" s="62"/>
      <c r="K1434" s="62"/>
      <c r="L1434" s="62"/>
      <c r="M1434" s="43">
        <f t="shared" ref="M1434:M1462" si="72">H1434+I1434-J1434+K1434-L1434</f>
        <v>855.31</v>
      </c>
      <c r="N1434" s="41"/>
    </row>
    <row r="1435" spans="1:14" s="58" customFormat="1" x14ac:dyDescent="0.2">
      <c r="A1435" s="39"/>
      <c r="B1435" s="60">
        <v>1100122</v>
      </c>
      <c r="C1435" s="61" t="s">
        <v>395</v>
      </c>
      <c r="D1435" s="61" t="s">
        <v>396</v>
      </c>
      <c r="E1435" s="60">
        <v>2141</v>
      </c>
      <c r="F1435" s="61" t="s">
        <v>397</v>
      </c>
      <c r="G1435" s="53" t="s">
        <v>39</v>
      </c>
      <c r="H1435" s="43">
        <v>0</v>
      </c>
      <c r="I1435" s="62"/>
      <c r="J1435" s="62"/>
      <c r="K1435" s="62"/>
      <c r="L1435" s="62"/>
      <c r="M1435" s="43">
        <f t="shared" si="72"/>
        <v>0</v>
      </c>
      <c r="N1435" s="41"/>
    </row>
    <row r="1436" spans="1:14" s="58" customFormat="1" x14ac:dyDescent="0.2">
      <c r="A1436" s="39"/>
      <c r="B1436" s="60">
        <v>1100122</v>
      </c>
      <c r="C1436" s="61" t="s">
        <v>395</v>
      </c>
      <c r="D1436" s="61" t="s">
        <v>396</v>
      </c>
      <c r="E1436" s="60">
        <v>2142</v>
      </c>
      <c r="F1436" s="61" t="s">
        <v>397</v>
      </c>
      <c r="G1436" s="53" t="s">
        <v>73</v>
      </c>
      <c r="H1436" s="43">
        <v>0</v>
      </c>
      <c r="I1436" s="62"/>
      <c r="J1436" s="62"/>
      <c r="K1436" s="62"/>
      <c r="L1436" s="62"/>
      <c r="M1436" s="43">
        <f t="shared" si="72"/>
        <v>0</v>
      </c>
      <c r="N1436" s="41"/>
    </row>
    <row r="1437" spans="1:14" s="58" customFormat="1" x14ac:dyDescent="0.2">
      <c r="A1437" s="39"/>
      <c r="B1437" s="60">
        <v>1100122</v>
      </c>
      <c r="C1437" s="61" t="s">
        <v>395</v>
      </c>
      <c r="D1437" s="61" t="s">
        <v>396</v>
      </c>
      <c r="E1437" s="60">
        <v>2151</v>
      </c>
      <c r="F1437" s="61" t="s">
        <v>397</v>
      </c>
      <c r="G1437" s="53" t="s">
        <v>74</v>
      </c>
      <c r="H1437" s="43">
        <v>0</v>
      </c>
      <c r="I1437" s="62"/>
      <c r="J1437" s="62"/>
      <c r="K1437" s="62"/>
      <c r="L1437" s="62"/>
      <c r="M1437" s="43">
        <f t="shared" si="72"/>
        <v>0</v>
      </c>
      <c r="N1437" s="41"/>
    </row>
    <row r="1438" spans="1:14" s="58" customFormat="1" x14ac:dyDescent="0.2">
      <c r="A1438" s="39"/>
      <c r="B1438" s="60">
        <v>1100122</v>
      </c>
      <c r="C1438" s="61" t="s">
        <v>395</v>
      </c>
      <c r="D1438" s="61" t="s">
        <v>396</v>
      </c>
      <c r="E1438" s="60">
        <v>2161</v>
      </c>
      <c r="F1438" s="61" t="s">
        <v>397</v>
      </c>
      <c r="G1438" s="53" t="s">
        <v>40</v>
      </c>
      <c r="H1438" s="43">
        <v>402.92</v>
      </c>
      <c r="I1438" s="62"/>
      <c r="J1438" s="62"/>
      <c r="K1438" s="62"/>
      <c r="L1438" s="62"/>
      <c r="M1438" s="43">
        <f t="shared" si="72"/>
        <v>402.92</v>
      </c>
      <c r="N1438" s="41"/>
    </row>
    <row r="1439" spans="1:14" s="58" customFormat="1" x14ac:dyDescent="0.2">
      <c r="A1439" s="39"/>
      <c r="B1439" s="60">
        <v>1100122</v>
      </c>
      <c r="C1439" s="61" t="s">
        <v>395</v>
      </c>
      <c r="D1439" s="61" t="s">
        <v>396</v>
      </c>
      <c r="E1439" s="60">
        <v>2171</v>
      </c>
      <c r="F1439" s="61" t="s">
        <v>397</v>
      </c>
      <c r="G1439" s="53" t="s">
        <v>182</v>
      </c>
      <c r="H1439" s="43">
        <v>0</v>
      </c>
      <c r="I1439" s="62"/>
      <c r="J1439" s="62"/>
      <c r="K1439" s="62"/>
      <c r="L1439" s="62"/>
      <c r="M1439" s="43">
        <f t="shared" si="72"/>
        <v>0</v>
      </c>
      <c r="N1439" s="41"/>
    </row>
    <row r="1440" spans="1:14" s="58" customFormat="1" x14ac:dyDescent="0.2">
      <c r="A1440" s="39"/>
      <c r="B1440" s="60">
        <v>1100122</v>
      </c>
      <c r="C1440" s="61" t="s">
        <v>395</v>
      </c>
      <c r="D1440" s="61" t="s">
        <v>396</v>
      </c>
      <c r="E1440" s="60">
        <v>2212</v>
      </c>
      <c r="F1440" s="61" t="s">
        <v>397</v>
      </c>
      <c r="G1440" s="53" t="s">
        <v>41</v>
      </c>
      <c r="H1440" s="43">
        <v>0</v>
      </c>
      <c r="I1440" s="62"/>
      <c r="J1440" s="62"/>
      <c r="K1440" s="62"/>
      <c r="L1440" s="62"/>
      <c r="M1440" s="43">
        <f t="shared" si="72"/>
        <v>0</v>
      </c>
      <c r="N1440" s="41"/>
    </row>
    <row r="1441" spans="1:14" s="58" customFormat="1" x14ac:dyDescent="0.2">
      <c r="A1441" s="39"/>
      <c r="B1441" s="60">
        <v>1100122</v>
      </c>
      <c r="C1441" s="61" t="s">
        <v>395</v>
      </c>
      <c r="D1441" s="61" t="s">
        <v>396</v>
      </c>
      <c r="E1441" s="60">
        <v>2461</v>
      </c>
      <c r="F1441" s="61" t="s">
        <v>397</v>
      </c>
      <c r="G1441" s="53" t="s">
        <v>43</v>
      </c>
      <c r="H1441" s="43">
        <v>0</v>
      </c>
      <c r="I1441" s="62"/>
      <c r="J1441" s="62"/>
      <c r="K1441" s="62"/>
      <c r="L1441" s="62"/>
      <c r="M1441" s="43">
        <f t="shared" si="72"/>
        <v>0</v>
      </c>
      <c r="N1441" s="41"/>
    </row>
    <row r="1442" spans="1:14" s="58" customFormat="1" x14ac:dyDescent="0.2">
      <c r="A1442" s="39"/>
      <c r="B1442" s="60">
        <v>1100122</v>
      </c>
      <c r="C1442" s="61" t="s">
        <v>395</v>
      </c>
      <c r="D1442" s="61" t="s">
        <v>396</v>
      </c>
      <c r="E1442" s="60">
        <v>2491</v>
      </c>
      <c r="F1442" s="61" t="s">
        <v>397</v>
      </c>
      <c r="G1442" s="53" t="s">
        <v>80</v>
      </c>
      <c r="H1442" s="43">
        <v>0</v>
      </c>
      <c r="I1442" s="62"/>
      <c r="J1442" s="62"/>
      <c r="K1442" s="62"/>
      <c r="L1442" s="62"/>
      <c r="M1442" s="43">
        <f t="shared" si="72"/>
        <v>0</v>
      </c>
      <c r="N1442" s="41"/>
    </row>
    <row r="1443" spans="1:14" s="58" customFormat="1" x14ac:dyDescent="0.2">
      <c r="A1443" s="39"/>
      <c r="B1443" s="60">
        <v>1100122</v>
      </c>
      <c r="C1443" s="61" t="s">
        <v>395</v>
      </c>
      <c r="D1443" s="61" t="s">
        <v>396</v>
      </c>
      <c r="E1443" s="60">
        <v>2711</v>
      </c>
      <c r="F1443" s="61" t="s">
        <v>397</v>
      </c>
      <c r="G1443" s="53" t="s">
        <v>160</v>
      </c>
      <c r="H1443" s="43">
        <v>3700</v>
      </c>
      <c r="I1443" s="62"/>
      <c r="J1443" s="62"/>
      <c r="K1443" s="62"/>
      <c r="L1443" s="62"/>
      <c r="M1443" s="43">
        <f t="shared" si="72"/>
        <v>3700</v>
      </c>
      <c r="N1443" s="41"/>
    </row>
    <row r="1444" spans="1:14" s="58" customFormat="1" x14ac:dyDescent="0.2">
      <c r="A1444" s="39"/>
      <c r="B1444" s="60">
        <v>1100122</v>
      </c>
      <c r="C1444" s="61" t="s">
        <v>395</v>
      </c>
      <c r="D1444" s="61" t="s">
        <v>396</v>
      </c>
      <c r="E1444" s="60">
        <v>2731</v>
      </c>
      <c r="F1444" s="61" t="s">
        <v>397</v>
      </c>
      <c r="G1444" s="53" t="s">
        <v>187</v>
      </c>
      <c r="H1444" s="43">
        <v>0</v>
      </c>
      <c r="I1444" s="62"/>
      <c r="J1444" s="62"/>
      <c r="K1444" s="62"/>
      <c r="L1444" s="62"/>
      <c r="M1444" s="43">
        <f t="shared" si="72"/>
        <v>0</v>
      </c>
      <c r="N1444" s="41"/>
    </row>
    <row r="1445" spans="1:14" s="58" customFormat="1" x14ac:dyDescent="0.2">
      <c r="A1445" s="39"/>
      <c r="B1445" s="60">
        <v>1100122</v>
      </c>
      <c r="C1445" s="61" t="s">
        <v>395</v>
      </c>
      <c r="D1445" s="61" t="s">
        <v>396</v>
      </c>
      <c r="E1445" s="60">
        <v>2941</v>
      </c>
      <c r="F1445" s="61" t="s">
        <v>397</v>
      </c>
      <c r="G1445" s="53" t="s">
        <v>45</v>
      </c>
      <c r="H1445" s="43">
        <v>0</v>
      </c>
      <c r="I1445" s="62"/>
      <c r="J1445" s="62"/>
      <c r="K1445" s="62"/>
      <c r="L1445" s="62"/>
      <c r="M1445" s="43">
        <f t="shared" si="72"/>
        <v>0</v>
      </c>
      <c r="N1445" s="41"/>
    </row>
    <row r="1446" spans="1:14" s="58" customFormat="1" x14ac:dyDescent="0.2">
      <c r="A1446" s="39"/>
      <c r="B1446" s="60">
        <v>1100122</v>
      </c>
      <c r="C1446" s="61" t="s">
        <v>395</v>
      </c>
      <c r="D1446" s="61" t="s">
        <v>396</v>
      </c>
      <c r="E1446" s="60">
        <v>2961</v>
      </c>
      <c r="F1446" s="61" t="s">
        <v>397</v>
      </c>
      <c r="G1446" s="53" t="s">
        <v>123</v>
      </c>
      <c r="H1446" s="43">
        <v>0</v>
      </c>
      <c r="I1446" s="62"/>
      <c r="J1446" s="62"/>
      <c r="K1446" s="62"/>
      <c r="L1446" s="62"/>
      <c r="M1446" s="43">
        <f t="shared" si="72"/>
        <v>0</v>
      </c>
      <c r="N1446" s="41"/>
    </row>
    <row r="1447" spans="1:14" s="58" customFormat="1" x14ac:dyDescent="0.2">
      <c r="A1447" s="39"/>
      <c r="B1447" s="60">
        <v>1100122</v>
      </c>
      <c r="C1447" s="61" t="s">
        <v>395</v>
      </c>
      <c r="D1447" s="61" t="s">
        <v>396</v>
      </c>
      <c r="E1447" s="60">
        <v>3511</v>
      </c>
      <c r="F1447" s="61" t="s">
        <v>397</v>
      </c>
      <c r="G1447" s="53" t="s">
        <v>91</v>
      </c>
      <c r="H1447" s="43">
        <v>0</v>
      </c>
      <c r="I1447" s="62"/>
      <c r="J1447" s="62"/>
      <c r="K1447" s="62"/>
      <c r="L1447" s="62"/>
      <c r="M1447" s="43">
        <f t="shared" si="72"/>
        <v>0</v>
      </c>
      <c r="N1447" s="41"/>
    </row>
    <row r="1448" spans="1:14" s="58" customFormat="1" x14ac:dyDescent="0.2">
      <c r="A1448" s="39"/>
      <c r="B1448" s="60">
        <v>1100122</v>
      </c>
      <c r="C1448" s="61" t="s">
        <v>395</v>
      </c>
      <c r="D1448" s="61" t="s">
        <v>396</v>
      </c>
      <c r="E1448" s="60">
        <v>3551</v>
      </c>
      <c r="F1448" s="61" t="s">
        <v>397</v>
      </c>
      <c r="G1448" s="53" t="s">
        <v>124</v>
      </c>
      <c r="H1448" s="43">
        <v>263</v>
      </c>
      <c r="I1448" s="62"/>
      <c r="J1448" s="62"/>
      <c r="K1448" s="62"/>
      <c r="L1448" s="62"/>
      <c r="M1448" s="43">
        <f t="shared" si="72"/>
        <v>263</v>
      </c>
      <c r="N1448" s="41"/>
    </row>
    <row r="1449" spans="1:14" s="58" customFormat="1" x14ac:dyDescent="0.2">
      <c r="A1449" s="39"/>
      <c r="B1449" s="60">
        <v>1100122</v>
      </c>
      <c r="C1449" s="61" t="s">
        <v>395</v>
      </c>
      <c r="D1449" s="61" t="s">
        <v>396</v>
      </c>
      <c r="E1449" s="60">
        <v>3613</v>
      </c>
      <c r="F1449" s="61" t="s">
        <v>397</v>
      </c>
      <c r="G1449" s="53" t="s">
        <v>268</v>
      </c>
      <c r="H1449" s="43">
        <v>0</v>
      </c>
      <c r="I1449" s="62"/>
      <c r="J1449" s="62"/>
      <c r="K1449" s="62"/>
      <c r="L1449" s="62"/>
      <c r="M1449" s="43">
        <f t="shared" si="72"/>
        <v>0</v>
      </c>
      <c r="N1449" s="41"/>
    </row>
    <row r="1450" spans="1:14" s="58" customFormat="1" x14ac:dyDescent="0.2">
      <c r="A1450" s="39"/>
      <c r="B1450" s="60">
        <v>1100122</v>
      </c>
      <c r="C1450" s="61" t="s">
        <v>395</v>
      </c>
      <c r="D1450" s="61" t="s">
        <v>396</v>
      </c>
      <c r="E1450" s="60">
        <v>3821</v>
      </c>
      <c r="F1450" s="61" t="s">
        <v>397</v>
      </c>
      <c r="G1450" s="53" t="s">
        <v>101</v>
      </c>
      <c r="H1450" s="43">
        <v>5568</v>
      </c>
      <c r="I1450" s="62"/>
      <c r="J1450" s="62"/>
      <c r="K1450" s="62"/>
      <c r="L1450" s="62"/>
      <c r="M1450" s="43">
        <f t="shared" si="72"/>
        <v>5568</v>
      </c>
      <c r="N1450" s="41"/>
    </row>
    <row r="1451" spans="1:14" s="58" customFormat="1" x14ac:dyDescent="0.2">
      <c r="A1451" s="39"/>
      <c r="B1451" s="60">
        <v>1100122</v>
      </c>
      <c r="C1451" s="61" t="s">
        <v>395</v>
      </c>
      <c r="D1451" s="61" t="s">
        <v>396</v>
      </c>
      <c r="E1451" s="60">
        <v>4421</v>
      </c>
      <c r="F1451" s="61" t="s">
        <v>397</v>
      </c>
      <c r="G1451" s="53" t="s">
        <v>197</v>
      </c>
      <c r="H1451" s="43">
        <v>0</v>
      </c>
      <c r="I1451" s="62"/>
      <c r="J1451" s="62"/>
      <c r="K1451" s="62"/>
      <c r="L1451" s="62"/>
      <c r="M1451" s="43">
        <f t="shared" si="72"/>
        <v>0</v>
      </c>
      <c r="N1451" s="41"/>
    </row>
    <row r="1452" spans="1:14" s="58" customFormat="1" x14ac:dyDescent="0.2">
      <c r="A1452" s="39"/>
      <c r="B1452" s="60">
        <v>1500522</v>
      </c>
      <c r="C1452" s="61" t="s">
        <v>395</v>
      </c>
      <c r="D1452" s="61" t="s">
        <v>396</v>
      </c>
      <c r="E1452" s="60">
        <v>1131</v>
      </c>
      <c r="F1452" s="61" t="s">
        <v>397</v>
      </c>
      <c r="G1452" s="53" t="s">
        <v>55</v>
      </c>
      <c r="H1452" s="43">
        <v>108563.53</v>
      </c>
      <c r="I1452" s="62"/>
      <c r="J1452" s="62"/>
      <c r="K1452" s="63"/>
      <c r="L1452" s="64"/>
      <c r="M1452" s="43">
        <f t="shared" si="72"/>
        <v>108563.53</v>
      </c>
      <c r="N1452" s="41"/>
    </row>
    <row r="1453" spans="1:14" s="58" customFormat="1" x14ac:dyDescent="0.2">
      <c r="A1453" s="39"/>
      <c r="B1453" s="60">
        <v>1500522</v>
      </c>
      <c r="C1453" s="61" t="s">
        <v>395</v>
      </c>
      <c r="D1453" s="61" t="s">
        <v>396</v>
      </c>
      <c r="E1453" s="60">
        <v>1321</v>
      </c>
      <c r="F1453" s="61" t="s">
        <v>397</v>
      </c>
      <c r="G1453" s="53" t="s">
        <v>56</v>
      </c>
      <c r="H1453" s="43">
        <v>3726.86</v>
      </c>
      <c r="I1453" s="62"/>
      <c r="J1453" s="62"/>
      <c r="K1453" s="63"/>
      <c r="L1453" s="64"/>
      <c r="M1453" s="43">
        <f t="shared" si="72"/>
        <v>3726.86</v>
      </c>
      <c r="N1453" s="41"/>
    </row>
    <row r="1454" spans="1:14" s="58" customFormat="1" x14ac:dyDescent="0.2">
      <c r="A1454" s="39"/>
      <c r="B1454" s="60">
        <v>1500522</v>
      </c>
      <c r="C1454" s="61" t="s">
        <v>395</v>
      </c>
      <c r="D1454" s="61" t="s">
        <v>396</v>
      </c>
      <c r="E1454" s="60">
        <v>1323</v>
      </c>
      <c r="F1454" s="61" t="s">
        <v>397</v>
      </c>
      <c r="G1454" s="53" t="s">
        <v>57</v>
      </c>
      <c r="H1454" s="43">
        <v>12392.18</v>
      </c>
      <c r="I1454" s="62"/>
      <c r="J1454" s="62"/>
      <c r="K1454" s="63"/>
      <c r="L1454" s="64"/>
      <c r="M1454" s="43">
        <f t="shared" si="72"/>
        <v>12392.18</v>
      </c>
      <c r="N1454" s="41"/>
    </row>
    <row r="1455" spans="1:14" s="58" customFormat="1" x14ac:dyDescent="0.2">
      <c r="A1455" s="39"/>
      <c r="B1455" s="60">
        <v>1500522</v>
      </c>
      <c r="C1455" s="61" t="s">
        <v>395</v>
      </c>
      <c r="D1455" s="61" t="s">
        <v>396</v>
      </c>
      <c r="E1455" s="60">
        <v>1413</v>
      </c>
      <c r="F1455" s="61" t="s">
        <v>397</v>
      </c>
      <c r="G1455" s="53" t="s">
        <v>58</v>
      </c>
      <c r="H1455" s="43">
        <v>19612.349999999999</v>
      </c>
      <c r="I1455" s="62"/>
      <c r="J1455" s="62"/>
      <c r="K1455" s="62"/>
      <c r="L1455" s="62"/>
      <c r="M1455" s="43">
        <f t="shared" si="72"/>
        <v>19612.349999999999</v>
      </c>
      <c r="N1455" s="41"/>
    </row>
    <row r="1456" spans="1:14" s="58" customFormat="1" x14ac:dyDescent="0.2">
      <c r="A1456" s="39"/>
      <c r="B1456" s="60">
        <v>1500522</v>
      </c>
      <c r="C1456" s="61" t="s">
        <v>395</v>
      </c>
      <c r="D1456" s="61" t="s">
        <v>396</v>
      </c>
      <c r="E1456" s="60">
        <v>1421</v>
      </c>
      <c r="F1456" s="61" t="s">
        <v>397</v>
      </c>
      <c r="G1456" s="53" t="s">
        <v>59</v>
      </c>
      <c r="H1456" s="43">
        <v>5196.57</v>
      </c>
      <c r="I1456" s="62"/>
      <c r="J1456" s="62"/>
      <c r="K1456" s="62"/>
      <c r="L1456" s="62"/>
      <c r="M1456" s="43">
        <f t="shared" si="72"/>
        <v>5196.57</v>
      </c>
      <c r="N1456" s="41"/>
    </row>
    <row r="1457" spans="1:14" s="58" customFormat="1" x14ac:dyDescent="0.2">
      <c r="A1457" s="39"/>
      <c r="B1457" s="60">
        <v>1500522</v>
      </c>
      <c r="C1457" s="61" t="s">
        <v>395</v>
      </c>
      <c r="D1457" s="61" t="s">
        <v>396</v>
      </c>
      <c r="E1457" s="60">
        <v>1431</v>
      </c>
      <c r="F1457" s="61" t="s">
        <v>397</v>
      </c>
      <c r="G1457" s="53" t="s">
        <v>60</v>
      </c>
      <c r="H1457" s="43">
        <v>5595.85</v>
      </c>
      <c r="I1457" s="62"/>
      <c r="J1457" s="62"/>
      <c r="K1457" s="62"/>
      <c r="L1457" s="62"/>
      <c r="M1457" s="43">
        <f t="shared" si="72"/>
        <v>5595.85</v>
      </c>
      <c r="N1457" s="41"/>
    </row>
    <row r="1458" spans="1:14" s="58" customFormat="1" x14ac:dyDescent="0.2">
      <c r="A1458" s="39"/>
      <c r="B1458" s="60">
        <v>1500522</v>
      </c>
      <c r="C1458" s="61" t="s">
        <v>395</v>
      </c>
      <c r="D1458" s="61" t="s">
        <v>396</v>
      </c>
      <c r="E1458" s="60">
        <v>1542</v>
      </c>
      <c r="F1458" s="61" t="s">
        <v>397</v>
      </c>
      <c r="G1458" s="53" t="s">
        <v>63</v>
      </c>
      <c r="H1458" s="43">
        <v>6908.56</v>
      </c>
      <c r="I1458" s="62"/>
      <c r="J1458" s="62"/>
      <c r="K1458" s="63"/>
      <c r="L1458" s="62"/>
      <c r="M1458" s="43">
        <f t="shared" si="72"/>
        <v>6908.56</v>
      </c>
      <c r="N1458" s="41"/>
    </row>
    <row r="1459" spans="1:14" s="58" customFormat="1" x14ac:dyDescent="0.2">
      <c r="A1459" s="39"/>
      <c r="B1459" s="60">
        <v>1500522</v>
      </c>
      <c r="C1459" s="61" t="s">
        <v>395</v>
      </c>
      <c r="D1459" s="61" t="s">
        <v>396</v>
      </c>
      <c r="E1459" s="60">
        <v>1543</v>
      </c>
      <c r="F1459" s="61" t="s">
        <v>397</v>
      </c>
      <c r="G1459" s="53" t="s">
        <v>64</v>
      </c>
      <c r="H1459" s="43">
        <v>4062.87</v>
      </c>
      <c r="I1459" s="62"/>
      <c r="J1459" s="62"/>
      <c r="K1459" s="63"/>
      <c r="L1459" s="62"/>
      <c r="M1459" s="43">
        <f t="shared" si="72"/>
        <v>4062.87</v>
      </c>
      <c r="N1459" s="41"/>
    </row>
    <row r="1460" spans="1:14" s="58" customFormat="1" x14ac:dyDescent="0.2">
      <c r="A1460" s="39"/>
      <c r="B1460" s="60">
        <v>1500522</v>
      </c>
      <c r="C1460" s="61" t="s">
        <v>395</v>
      </c>
      <c r="D1460" s="61" t="s">
        <v>396</v>
      </c>
      <c r="E1460" s="60">
        <v>1544</v>
      </c>
      <c r="F1460" s="61" t="s">
        <v>397</v>
      </c>
      <c r="G1460" s="53" t="s">
        <v>65</v>
      </c>
      <c r="H1460" s="43">
        <v>215.75</v>
      </c>
      <c r="I1460" s="62"/>
      <c r="J1460" s="62"/>
      <c r="K1460" s="63"/>
      <c r="L1460" s="64"/>
      <c r="M1460" s="43">
        <f t="shared" si="72"/>
        <v>215.75</v>
      </c>
      <c r="N1460" s="41"/>
    </row>
    <row r="1461" spans="1:14" s="58" customFormat="1" x14ac:dyDescent="0.2">
      <c r="A1461" s="39"/>
      <c r="B1461" s="60">
        <v>1500522</v>
      </c>
      <c r="C1461" s="61" t="s">
        <v>395</v>
      </c>
      <c r="D1461" s="61" t="s">
        <v>396</v>
      </c>
      <c r="E1461" s="60">
        <v>1591</v>
      </c>
      <c r="F1461" s="61" t="s">
        <v>397</v>
      </c>
      <c r="G1461" s="53" t="s">
        <v>111</v>
      </c>
      <c r="H1461" s="43">
        <v>0</v>
      </c>
      <c r="I1461" s="62"/>
      <c r="J1461" s="62"/>
      <c r="K1461" s="62"/>
      <c r="L1461" s="62"/>
      <c r="M1461" s="43">
        <f t="shared" si="72"/>
        <v>0</v>
      </c>
      <c r="N1461" s="41"/>
    </row>
    <row r="1462" spans="1:14" s="58" customFormat="1" x14ac:dyDescent="0.2">
      <c r="A1462" s="39"/>
      <c r="B1462" s="60">
        <v>1500522</v>
      </c>
      <c r="C1462" s="61" t="s">
        <v>395</v>
      </c>
      <c r="D1462" s="61" t="s">
        <v>396</v>
      </c>
      <c r="E1462" s="60">
        <v>3981</v>
      </c>
      <c r="F1462" s="61" t="s">
        <v>397</v>
      </c>
      <c r="G1462" s="53" t="s">
        <v>66</v>
      </c>
      <c r="H1462" s="43">
        <v>2188.98</v>
      </c>
      <c r="I1462" s="62"/>
      <c r="J1462" s="62"/>
      <c r="K1462" s="63"/>
      <c r="L1462" s="64"/>
      <c r="M1462" s="43">
        <f t="shared" si="72"/>
        <v>2188.98</v>
      </c>
      <c r="N1462" s="41"/>
    </row>
    <row r="1463" spans="1:14" ht="15" x14ac:dyDescent="0.25">
      <c r="A1463" s="7"/>
      <c r="B1463" s="23" t="s">
        <v>398</v>
      </c>
      <c r="C1463" s="23"/>
      <c r="D1463" s="23"/>
      <c r="E1463" s="23"/>
      <c r="F1463" s="24"/>
      <c r="G1463" s="25"/>
      <c r="H1463" s="27">
        <v>179252.73</v>
      </c>
      <c r="I1463" s="27">
        <f t="shared" ref="I1463:L1463" si="73">SUM(I1433:I1462)</f>
        <v>0</v>
      </c>
      <c r="J1463" s="27">
        <f t="shared" si="73"/>
        <v>0</v>
      </c>
      <c r="K1463" s="27">
        <f t="shared" si="73"/>
        <v>0</v>
      </c>
      <c r="L1463" s="27">
        <f t="shared" si="73"/>
        <v>0</v>
      </c>
      <c r="M1463" s="27">
        <f>SUM(M1433:M1462)</f>
        <v>179252.73</v>
      </c>
      <c r="N1463" s="12"/>
    </row>
    <row r="1464" spans="1:14" ht="15" x14ac:dyDescent="0.25">
      <c r="A1464" s="7"/>
      <c r="B1464" s="23" t="s">
        <v>399</v>
      </c>
      <c r="C1464" s="21"/>
      <c r="D1464" s="21"/>
      <c r="E1464" s="32"/>
      <c r="F1464" s="21"/>
      <c r="G1464" s="33"/>
      <c r="H1464" s="21"/>
      <c r="I1464" s="21"/>
      <c r="J1464" s="21"/>
      <c r="K1464" s="21"/>
      <c r="L1464" s="21"/>
      <c r="M1464" s="21"/>
      <c r="N1464" s="12"/>
    </row>
    <row r="1465" spans="1:14" x14ac:dyDescent="0.2">
      <c r="A1465" s="7"/>
      <c r="B1465" s="13">
        <v>1100122</v>
      </c>
      <c r="C1465" s="14" t="s">
        <v>400</v>
      </c>
      <c r="D1465" s="14" t="s">
        <v>401</v>
      </c>
      <c r="E1465" s="13">
        <v>2111</v>
      </c>
      <c r="F1465" s="12" t="s">
        <v>402</v>
      </c>
      <c r="G1465" s="12" t="s">
        <v>37</v>
      </c>
      <c r="H1465" s="15">
        <v>6727</v>
      </c>
      <c r="I1465" s="12"/>
      <c r="J1465" s="12"/>
      <c r="K1465" s="12"/>
      <c r="L1465" s="12"/>
      <c r="M1465" s="15">
        <f t="shared" ref="M1465:M1512" si="74">H1465+I1465-J1465+K1465-L1465</f>
        <v>6727</v>
      </c>
      <c r="N1465" s="12"/>
    </row>
    <row r="1466" spans="1:14" ht="15" x14ac:dyDescent="0.2">
      <c r="A1466" s="7"/>
      <c r="B1466" s="13">
        <v>1100122</v>
      </c>
      <c r="C1466" s="14" t="s">
        <v>400</v>
      </c>
      <c r="D1466" s="14" t="s">
        <v>401</v>
      </c>
      <c r="E1466" s="13">
        <v>2121</v>
      </c>
      <c r="F1466" s="12" t="s">
        <v>402</v>
      </c>
      <c r="G1466" s="12" t="s">
        <v>119</v>
      </c>
      <c r="H1466" s="15">
        <v>0</v>
      </c>
      <c r="I1466" s="12"/>
      <c r="J1466" s="12"/>
      <c r="K1466" s="12"/>
      <c r="L1466" s="30"/>
      <c r="M1466" s="15">
        <f t="shared" si="74"/>
        <v>0</v>
      </c>
      <c r="N1466" s="65"/>
    </row>
    <row r="1467" spans="1:14" ht="15" x14ac:dyDescent="0.2">
      <c r="A1467" s="7"/>
      <c r="B1467" s="13">
        <v>1100122</v>
      </c>
      <c r="C1467" s="14" t="s">
        <v>400</v>
      </c>
      <c r="D1467" s="14" t="s">
        <v>401</v>
      </c>
      <c r="E1467" s="13">
        <v>2141</v>
      </c>
      <c r="F1467" s="12" t="s">
        <v>402</v>
      </c>
      <c r="G1467" s="12" t="s">
        <v>39</v>
      </c>
      <c r="H1467" s="15">
        <v>4847</v>
      </c>
      <c r="I1467" s="12"/>
      <c r="J1467" s="12"/>
      <c r="K1467" s="12"/>
      <c r="L1467" s="30"/>
      <c r="M1467" s="15">
        <f t="shared" si="74"/>
        <v>4847</v>
      </c>
      <c r="N1467" s="65"/>
    </row>
    <row r="1468" spans="1:14" x14ac:dyDescent="0.2">
      <c r="A1468" s="7"/>
      <c r="B1468" s="13">
        <v>1100122</v>
      </c>
      <c r="C1468" s="14" t="s">
        <v>400</v>
      </c>
      <c r="D1468" s="14" t="s">
        <v>401</v>
      </c>
      <c r="E1468" s="13">
        <v>2161</v>
      </c>
      <c r="F1468" s="12" t="s">
        <v>402</v>
      </c>
      <c r="G1468" s="12" t="s">
        <v>40</v>
      </c>
      <c r="H1468" s="15">
        <v>100000</v>
      </c>
      <c r="I1468" s="12"/>
      <c r="J1468" s="12"/>
      <c r="K1468" s="29"/>
      <c r="L1468" s="12"/>
      <c r="M1468" s="15">
        <f t="shared" si="74"/>
        <v>100000</v>
      </c>
      <c r="N1468" s="12"/>
    </row>
    <row r="1469" spans="1:14" ht="15" x14ac:dyDescent="0.2">
      <c r="A1469" s="7"/>
      <c r="B1469" s="13">
        <v>1100122</v>
      </c>
      <c r="C1469" s="14" t="s">
        <v>400</v>
      </c>
      <c r="D1469" s="14" t="s">
        <v>401</v>
      </c>
      <c r="E1469" s="13">
        <v>2411</v>
      </c>
      <c r="F1469" s="12" t="s">
        <v>402</v>
      </c>
      <c r="G1469" s="12" t="s">
        <v>75</v>
      </c>
      <c r="H1469" s="15">
        <v>58797</v>
      </c>
      <c r="I1469" s="12"/>
      <c r="J1469" s="12"/>
      <c r="K1469" s="29"/>
      <c r="L1469" s="12"/>
      <c r="M1469" s="15">
        <f t="shared" si="74"/>
        <v>58797</v>
      </c>
      <c r="N1469" s="31"/>
    </row>
    <row r="1470" spans="1:14" ht="15" x14ac:dyDescent="0.2">
      <c r="A1470" s="7"/>
      <c r="B1470" s="13">
        <v>1100122</v>
      </c>
      <c r="C1470" s="14" t="s">
        <v>400</v>
      </c>
      <c r="D1470" s="14" t="s">
        <v>401</v>
      </c>
      <c r="E1470" s="13">
        <v>2421</v>
      </c>
      <c r="F1470" s="12" t="s">
        <v>402</v>
      </c>
      <c r="G1470" s="12" t="s">
        <v>130</v>
      </c>
      <c r="H1470" s="15">
        <v>56356</v>
      </c>
      <c r="I1470" s="12"/>
      <c r="J1470" s="12"/>
      <c r="K1470" s="29"/>
      <c r="L1470" s="12"/>
      <c r="M1470" s="15">
        <f t="shared" si="74"/>
        <v>56356</v>
      </c>
      <c r="N1470" s="31"/>
    </row>
    <row r="1471" spans="1:14" x14ac:dyDescent="0.2">
      <c r="A1471" s="7"/>
      <c r="B1471" s="13">
        <v>1100122</v>
      </c>
      <c r="C1471" s="14" t="s">
        <v>400</v>
      </c>
      <c r="D1471" s="14" t="s">
        <v>401</v>
      </c>
      <c r="E1471" s="13">
        <v>2431</v>
      </c>
      <c r="F1471" s="12" t="s">
        <v>402</v>
      </c>
      <c r="G1471" s="12" t="s">
        <v>76</v>
      </c>
      <c r="H1471" s="15">
        <v>67000</v>
      </c>
      <c r="I1471" s="12"/>
      <c r="J1471" s="12"/>
      <c r="K1471" s="12"/>
      <c r="L1471" s="12"/>
      <c r="M1471" s="15">
        <f t="shared" si="74"/>
        <v>67000</v>
      </c>
      <c r="N1471" s="12"/>
    </row>
    <row r="1472" spans="1:14" ht="15" x14ac:dyDescent="0.2">
      <c r="A1472" s="7"/>
      <c r="B1472" s="13">
        <v>1100122</v>
      </c>
      <c r="C1472" s="14" t="s">
        <v>400</v>
      </c>
      <c r="D1472" s="14" t="s">
        <v>401</v>
      </c>
      <c r="E1472" s="13">
        <v>2441</v>
      </c>
      <c r="F1472" s="12" t="s">
        <v>402</v>
      </c>
      <c r="G1472" s="12" t="s">
        <v>77</v>
      </c>
      <c r="H1472" s="15">
        <v>0</v>
      </c>
      <c r="I1472" s="12"/>
      <c r="J1472" s="12"/>
      <c r="K1472" s="12"/>
      <c r="L1472" s="30"/>
      <c r="M1472" s="15">
        <f t="shared" si="74"/>
        <v>0</v>
      </c>
      <c r="N1472" s="31"/>
    </row>
    <row r="1473" spans="1:14" ht="15" x14ac:dyDescent="0.2">
      <c r="A1473" s="7"/>
      <c r="B1473" s="13">
        <v>1100122</v>
      </c>
      <c r="C1473" s="14" t="s">
        <v>400</v>
      </c>
      <c r="D1473" s="14" t="s">
        <v>401</v>
      </c>
      <c r="E1473" s="13">
        <v>2461</v>
      </c>
      <c r="F1473" s="12" t="s">
        <v>402</v>
      </c>
      <c r="G1473" s="12" t="s">
        <v>43</v>
      </c>
      <c r="H1473" s="15">
        <v>50000</v>
      </c>
      <c r="I1473" s="12"/>
      <c r="J1473" s="12"/>
      <c r="K1473" s="29"/>
      <c r="L1473" s="12"/>
      <c r="M1473" s="15">
        <f t="shared" si="74"/>
        <v>50000</v>
      </c>
      <c r="N1473" s="65"/>
    </row>
    <row r="1474" spans="1:14" x14ac:dyDescent="0.2">
      <c r="A1474" s="7"/>
      <c r="B1474" s="13">
        <v>1100122</v>
      </c>
      <c r="C1474" s="14" t="s">
        <v>400</v>
      </c>
      <c r="D1474" s="14" t="s">
        <v>401</v>
      </c>
      <c r="E1474" s="13">
        <v>2471</v>
      </c>
      <c r="F1474" s="12" t="s">
        <v>402</v>
      </c>
      <c r="G1474" s="12" t="s">
        <v>78</v>
      </c>
      <c r="H1474" s="15">
        <v>87493</v>
      </c>
      <c r="I1474" s="12"/>
      <c r="J1474" s="12"/>
      <c r="K1474" s="12"/>
      <c r="L1474" s="12"/>
      <c r="M1474" s="15">
        <f t="shared" si="74"/>
        <v>87493</v>
      </c>
      <c r="N1474" s="12"/>
    </row>
    <row r="1475" spans="1:14" x14ac:dyDescent="0.2">
      <c r="A1475" s="7"/>
      <c r="B1475" s="13">
        <v>1100122</v>
      </c>
      <c r="C1475" s="14" t="s">
        <v>400</v>
      </c>
      <c r="D1475" s="14" t="s">
        <v>401</v>
      </c>
      <c r="E1475" s="13">
        <v>2491</v>
      </c>
      <c r="F1475" s="12" t="s">
        <v>402</v>
      </c>
      <c r="G1475" s="12" t="s">
        <v>80</v>
      </c>
      <c r="H1475" s="15">
        <v>303500</v>
      </c>
      <c r="I1475" s="12"/>
      <c r="J1475" s="12"/>
      <c r="K1475" s="12"/>
      <c r="L1475" s="12"/>
      <c r="M1475" s="15">
        <f t="shared" si="74"/>
        <v>303500</v>
      </c>
      <c r="N1475" s="12"/>
    </row>
    <row r="1476" spans="1:14" ht="15" x14ac:dyDescent="0.2">
      <c r="A1476" s="7"/>
      <c r="B1476" s="13">
        <v>1100122</v>
      </c>
      <c r="C1476" s="14" t="s">
        <v>400</v>
      </c>
      <c r="D1476" s="14" t="s">
        <v>401</v>
      </c>
      <c r="E1476" s="13">
        <v>2511</v>
      </c>
      <c r="F1476" s="12" t="s">
        <v>402</v>
      </c>
      <c r="G1476" s="12" t="s">
        <v>143</v>
      </c>
      <c r="H1476" s="15">
        <v>0</v>
      </c>
      <c r="I1476" s="12"/>
      <c r="J1476" s="12"/>
      <c r="K1476" s="12"/>
      <c r="L1476" s="30"/>
      <c r="M1476" s="15">
        <f t="shared" si="74"/>
        <v>0</v>
      </c>
      <c r="N1476" s="31"/>
    </row>
    <row r="1477" spans="1:14" ht="15" x14ac:dyDescent="0.2">
      <c r="A1477" s="7"/>
      <c r="B1477" s="13">
        <v>1100122</v>
      </c>
      <c r="C1477" s="14" t="s">
        <v>400</v>
      </c>
      <c r="D1477" s="14" t="s">
        <v>401</v>
      </c>
      <c r="E1477" s="13">
        <v>2521</v>
      </c>
      <c r="F1477" s="12" t="s">
        <v>402</v>
      </c>
      <c r="G1477" s="12" t="s">
        <v>403</v>
      </c>
      <c r="H1477" s="15">
        <v>21417</v>
      </c>
      <c r="I1477" s="12"/>
      <c r="J1477" s="12"/>
      <c r="K1477" s="29"/>
      <c r="L1477" s="46"/>
      <c r="M1477" s="15">
        <f t="shared" si="74"/>
        <v>21417</v>
      </c>
      <c r="N1477" s="65"/>
    </row>
    <row r="1478" spans="1:14" x14ac:dyDescent="0.2">
      <c r="A1478" s="7"/>
      <c r="B1478" s="13">
        <v>1100122</v>
      </c>
      <c r="C1478" s="14" t="s">
        <v>400</v>
      </c>
      <c r="D1478" s="14" t="s">
        <v>401</v>
      </c>
      <c r="E1478" s="13">
        <v>2522</v>
      </c>
      <c r="F1478" s="12" t="s">
        <v>402</v>
      </c>
      <c r="G1478" s="12" t="s">
        <v>158</v>
      </c>
      <c r="H1478" s="15">
        <v>6210</v>
      </c>
      <c r="I1478" s="12"/>
      <c r="J1478" s="12"/>
      <c r="K1478" s="46"/>
      <c r="L1478" s="46"/>
      <c r="M1478" s="15">
        <f t="shared" si="74"/>
        <v>6210</v>
      </c>
      <c r="N1478" s="12"/>
    </row>
    <row r="1479" spans="1:14" ht="15" x14ac:dyDescent="0.2">
      <c r="A1479" s="7"/>
      <c r="B1479" s="13">
        <v>1100122</v>
      </c>
      <c r="C1479" s="14" t="s">
        <v>400</v>
      </c>
      <c r="D1479" s="14" t="s">
        <v>401</v>
      </c>
      <c r="E1479" s="13">
        <v>2531</v>
      </c>
      <c r="F1479" s="12" t="s">
        <v>402</v>
      </c>
      <c r="G1479" s="12" t="s">
        <v>121</v>
      </c>
      <c r="H1479" s="15">
        <v>2275.33</v>
      </c>
      <c r="I1479" s="12"/>
      <c r="J1479" s="12"/>
      <c r="K1479" s="46"/>
      <c r="L1479" s="30"/>
      <c r="M1479" s="15">
        <f t="shared" si="74"/>
        <v>2275.33</v>
      </c>
      <c r="N1479" s="31"/>
    </row>
    <row r="1480" spans="1:14" ht="75" x14ac:dyDescent="0.2">
      <c r="A1480" s="7">
        <v>7</v>
      </c>
      <c r="B1480" s="13">
        <v>1100122</v>
      </c>
      <c r="C1480" s="14" t="s">
        <v>400</v>
      </c>
      <c r="D1480" s="14" t="s">
        <v>401</v>
      </c>
      <c r="E1480" s="13">
        <v>2561</v>
      </c>
      <c r="F1480" s="12" t="s">
        <v>402</v>
      </c>
      <c r="G1480" s="12" t="s">
        <v>81</v>
      </c>
      <c r="H1480" s="15">
        <v>2678</v>
      </c>
      <c r="I1480" s="12"/>
      <c r="J1480" s="12"/>
      <c r="K1480" s="29">
        <v>50000</v>
      </c>
      <c r="L1480" s="46"/>
      <c r="M1480" s="15">
        <f t="shared" si="74"/>
        <v>52678</v>
      </c>
      <c r="N1480" s="35" t="s">
        <v>1794</v>
      </c>
    </row>
    <row r="1481" spans="1:14" x14ac:dyDescent="0.2">
      <c r="A1481" s="7"/>
      <c r="B1481" s="13">
        <v>1100122</v>
      </c>
      <c r="C1481" s="14" t="s">
        <v>400</v>
      </c>
      <c r="D1481" s="14" t="s">
        <v>401</v>
      </c>
      <c r="E1481" s="13">
        <v>2722</v>
      </c>
      <c r="F1481" s="12" t="s">
        <v>402</v>
      </c>
      <c r="G1481" s="12" t="s">
        <v>82</v>
      </c>
      <c r="H1481" s="15">
        <v>5175</v>
      </c>
      <c r="I1481" s="12"/>
      <c r="J1481" s="12"/>
      <c r="K1481" s="46"/>
      <c r="L1481" s="46"/>
      <c r="M1481" s="15">
        <f t="shared" si="74"/>
        <v>5175</v>
      </c>
      <c r="N1481" s="12"/>
    </row>
    <row r="1482" spans="1:14" ht="75" x14ac:dyDescent="0.2">
      <c r="A1482" s="7">
        <v>7</v>
      </c>
      <c r="B1482" s="13">
        <v>1100122</v>
      </c>
      <c r="C1482" s="14" t="s">
        <v>400</v>
      </c>
      <c r="D1482" s="14" t="s">
        <v>401</v>
      </c>
      <c r="E1482" s="13">
        <v>2731</v>
      </c>
      <c r="F1482" s="12" t="s">
        <v>402</v>
      </c>
      <c r="G1482" s="12" t="s">
        <v>187</v>
      </c>
      <c r="H1482" s="15">
        <v>776250</v>
      </c>
      <c r="I1482" s="12"/>
      <c r="J1482" s="12"/>
      <c r="K1482" s="46"/>
      <c r="L1482" s="30">
        <v>50000</v>
      </c>
      <c r="M1482" s="15">
        <f t="shared" si="74"/>
        <v>726250</v>
      </c>
      <c r="N1482" s="35" t="s">
        <v>1794</v>
      </c>
    </row>
    <row r="1483" spans="1:14" x14ac:dyDescent="0.2">
      <c r="A1483" s="7"/>
      <c r="B1483" s="13">
        <v>1100122</v>
      </c>
      <c r="C1483" s="14" t="s">
        <v>400</v>
      </c>
      <c r="D1483" s="14" t="s">
        <v>401</v>
      </c>
      <c r="E1483" s="13">
        <v>2911</v>
      </c>
      <c r="F1483" s="12" t="s">
        <v>402</v>
      </c>
      <c r="G1483" s="12" t="s">
        <v>44</v>
      </c>
      <c r="H1483" s="15">
        <v>20700</v>
      </c>
      <c r="I1483" s="12"/>
      <c r="J1483" s="12"/>
      <c r="K1483" s="46"/>
      <c r="L1483" s="46"/>
      <c r="M1483" s="15">
        <f t="shared" si="74"/>
        <v>20700</v>
      </c>
      <c r="N1483" s="12"/>
    </row>
    <row r="1484" spans="1:14" x14ac:dyDescent="0.2">
      <c r="A1484" s="7"/>
      <c r="B1484" s="13">
        <v>1100122</v>
      </c>
      <c r="C1484" s="14" t="s">
        <v>400</v>
      </c>
      <c r="D1484" s="14" t="s">
        <v>401</v>
      </c>
      <c r="E1484" s="13">
        <v>2921</v>
      </c>
      <c r="F1484" s="12" t="s">
        <v>402</v>
      </c>
      <c r="G1484" s="12" t="s">
        <v>122</v>
      </c>
      <c r="H1484" s="15">
        <v>25875</v>
      </c>
      <c r="I1484" s="12"/>
      <c r="J1484" s="12"/>
      <c r="K1484" s="46"/>
      <c r="L1484" s="46"/>
      <c r="M1484" s="15">
        <f t="shared" si="74"/>
        <v>25875</v>
      </c>
      <c r="N1484" s="12"/>
    </row>
    <row r="1485" spans="1:14" x14ac:dyDescent="0.2">
      <c r="A1485" s="7"/>
      <c r="B1485" s="13">
        <v>1100122</v>
      </c>
      <c r="C1485" s="14" t="s">
        <v>400</v>
      </c>
      <c r="D1485" s="14" t="s">
        <v>401</v>
      </c>
      <c r="E1485" s="13">
        <v>2961</v>
      </c>
      <c r="F1485" s="12" t="s">
        <v>402</v>
      </c>
      <c r="G1485" s="12" t="s">
        <v>123</v>
      </c>
      <c r="H1485" s="15">
        <v>100000</v>
      </c>
      <c r="I1485" s="12"/>
      <c r="J1485" s="12"/>
      <c r="K1485" s="46"/>
      <c r="L1485" s="46"/>
      <c r="M1485" s="15">
        <f t="shared" si="74"/>
        <v>100000</v>
      </c>
      <c r="N1485" s="12"/>
    </row>
    <row r="1486" spans="1:14" ht="15" x14ac:dyDescent="0.2">
      <c r="A1486" s="7"/>
      <c r="B1486" s="13">
        <v>1100122</v>
      </c>
      <c r="C1486" s="14" t="s">
        <v>400</v>
      </c>
      <c r="D1486" s="14" t="s">
        <v>401</v>
      </c>
      <c r="E1486" s="13">
        <v>2981</v>
      </c>
      <c r="F1486" s="12" t="s">
        <v>402</v>
      </c>
      <c r="G1486" s="12" t="s">
        <v>299</v>
      </c>
      <c r="H1486" s="15">
        <v>26056</v>
      </c>
      <c r="I1486" s="12"/>
      <c r="J1486" s="12"/>
      <c r="K1486" s="29"/>
      <c r="L1486" s="46"/>
      <c r="M1486" s="15">
        <f t="shared" si="74"/>
        <v>26056</v>
      </c>
      <c r="N1486" s="31"/>
    </row>
    <row r="1487" spans="1:14" ht="15" x14ac:dyDescent="0.2">
      <c r="A1487" s="7"/>
      <c r="B1487" s="13">
        <v>1100122</v>
      </c>
      <c r="C1487" s="14" t="s">
        <v>400</v>
      </c>
      <c r="D1487" s="14" t="s">
        <v>401</v>
      </c>
      <c r="E1487" s="13">
        <v>3361</v>
      </c>
      <c r="F1487" s="12" t="s">
        <v>402</v>
      </c>
      <c r="G1487" s="12" t="s">
        <v>47</v>
      </c>
      <c r="H1487" s="15">
        <v>766</v>
      </c>
      <c r="I1487" s="12"/>
      <c r="J1487" s="12"/>
      <c r="K1487" s="12"/>
      <c r="L1487" s="30"/>
      <c r="M1487" s="15">
        <f t="shared" si="74"/>
        <v>766</v>
      </c>
      <c r="N1487" s="31"/>
    </row>
    <row r="1488" spans="1:14" x14ac:dyDescent="0.2">
      <c r="A1488" s="7"/>
      <c r="B1488" s="13">
        <v>1100122</v>
      </c>
      <c r="C1488" s="14" t="s">
        <v>400</v>
      </c>
      <c r="D1488" s="14" t="s">
        <v>401</v>
      </c>
      <c r="E1488" s="13">
        <v>3511</v>
      </c>
      <c r="F1488" s="12" t="s">
        <v>402</v>
      </c>
      <c r="G1488" s="12" t="s">
        <v>91</v>
      </c>
      <c r="H1488" s="15">
        <v>716068</v>
      </c>
      <c r="I1488" s="12"/>
      <c r="J1488" s="12"/>
      <c r="K1488" s="12"/>
      <c r="L1488" s="12"/>
      <c r="M1488" s="15">
        <f t="shared" si="74"/>
        <v>716068</v>
      </c>
      <c r="N1488" s="12"/>
    </row>
    <row r="1489" spans="1:14" x14ac:dyDescent="0.2">
      <c r="A1489" s="7"/>
      <c r="B1489" s="13">
        <v>1100122</v>
      </c>
      <c r="C1489" s="14" t="s">
        <v>400</v>
      </c>
      <c r="D1489" s="14" t="s">
        <v>401</v>
      </c>
      <c r="E1489" s="13">
        <v>3551</v>
      </c>
      <c r="F1489" s="12" t="s">
        <v>402</v>
      </c>
      <c r="G1489" s="12" t="s">
        <v>124</v>
      </c>
      <c r="H1489" s="15">
        <v>100000</v>
      </c>
      <c r="I1489" s="12"/>
      <c r="J1489" s="12"/>
      <c r="K1489" s="12"/>
      <c r="L1489" s="12"/>
      <c r="M1489" s="15">
        <f t="shared" si="74"/>
        <v>100000</v>
      </c>
      <c r="N1489" s="12"/>
    </row>
    <row r="1490" spans="1:14" x14ac:dyDescent="0.2">
      <c r="A1490" s="7"/>
      <c r="B1490" s="13">
        <v>1100122</v>
      </c>
      <c r="C1490" s="14" t="s">
        <v>400</v>
      </c>
      <c r="D1490" s="14" t="s">
        <v>401</v>
      </c>
      <c r="E1490" s="13">
        <v>3612</v>
      </c>
      <c r="F1490" s="12" t="s">
        <v>402</v>
      </c>
      <c r="G1490" s="12" t="s">
        <v>125</v>
      </c>
      <c r="H1490" s="15">
        <v>16069</v>
      </c>
      <c r="I1490" s="12"/>
      <c r="J1490" s="12"/>
      <c r="K1490" s="12"/>
      <c r="L1490" s="12"/>
      <c r="M1490" s="15">
        <f t="shared" si="74"/>
        <v>16069</v>
      </c>
      <c r="N1490" s="12"/>
    </row>
    <row r="1491" spans="1:14" x14ac:dyDescent="0.2">
      <c r="A1491" s="7"/>
      <c r="B1491" s="13">
        <v>1100122</v>
      </c>
      <c r="C1491" s="14" t="s">
        <v>400</v>
      </c>
      <c r="D1491" s="14" t="s">
        <v>401</v>
      </c>
      <c r="E1491" s="13">
        <v>3721</v>
      </c>
      <c r="F1491" s="12" t="s">
        <v>402</v>
      </c>
      <c r="G1491" s="12" t="s">
        <v>51</v>
      </c>
      <c r="H1491" s="15">
        <v>2142</v>
      </c>
      <c r="I1491" s="12"/>
      <c r="J1491" s="12"/>
      <c r="K1491" s="12"/>
      <c r="L1491" s="12"/>
      <c r="M1491" s="15">
        <f t="shared" si="74"/>
        <v>2142</v>
      </c>
      <c r="N1491" s="12"/>
    </row>
    <row r="1492" spans="1:14" x14ac:dyDescent="0.2">
      <c r="A1492" s="7"/>
      <c r="B1492" s="13">
        <v>1100122</v>
      </c>
      <c r="C1492" s="14" t="s">
        <v>400</v>
      </c>
      <c r="D1492" s="14" t="s">
        <v>401</v>
      </c>
      <c r="E1492" s="13">
        <v>3751</v>
      </c>
      <c r="F1492" s="12" t="s">
        <v>402</v>
      </c>
      <c r="G1492" s="12" t="s">
        <v>52</v>
      </c>
      <c r="H1492" s="15">
        <v>2142</v>
      </c>
      <c r="I1492" s="12"/>
      <c r="J1492" s="12"/>
      <c r="K1492" s="12"/>
      <c r="L1492" s="12"/>
      <c r="M1492" s="15">
        <f t="shared" si="74"/>
        <v>2142</v>
      </c>
      <c r="N1492" s="12"/>
    </row>
    <row r="1493" spans="1:14" ht="15" x14ac:dyDescent="0.2">
      <c r="A1493" s="7"/>
      <c r="B1493" s="13">
        <v>1100122</v>
      </c>
      <c r="C1493" s="14" t="s">
        <v>400</v>
      </c>
      <c r="D1493" s="14" t="s">
        <v>401</v>
      </c>
      <c r="E1493" s="13">
        <v>3821</v>
      </c>
      <c r="F1493" s="12" t="s">
        <v>402</v>
      </c>
      <c r="G1493" s="12" t="s">
        <v>101</v>
      </c>
      <c r="H1493" s="15">
        <v>161000</v>
      </c>
      <c r="I1493" s="12"/>
      <c r="J1493" s="12"/>
      <c r="K1493" s="12"/>
      <c r="L1493" s="30"/>
      <c r="M1493" s="15">
        <f t="shared" si="74"/>
        <v>161000</v>
      </c>
      <c r="N1493" s="65"/>
    </row>
    <row r="1494" spans="1:14" ht="15" x14ac:dyDescent="0.2">
      <c r="A1494" s="7"/>
      <c r="B1494" s="13">
        <v>1100122</v>
      </c>
      <c r="C1494" s="14" t="s">
        <v>400</v>
      </c>
      <c r="D1494" s="14" t="s">
        <v>401</v>
      </c>
      <c r="E1494" s="13">
        <v>4411</v>
      </c>
      <c r="F1494" s="12" t="s">
        <v>402</v>
      </c>
      <c r="G1494" s="12" t="s">
        <v>53</v>
      </c>
      <c r="H1494" s="15">
        <v>453500</v>
      </c>
      <c r="I1494" s="12"/>
      <c r="J1494" s="12"/>
      <c r="K1494" s="29"/>
      <c r="L1494" s="12"/>
      <c r="M1494" s="15">
        <f t="shared" si="74"/>
        <v>453500</v>
      </c>
      <c r="N1494" s="65"/>
    </row>
    <row r="1495" spans="1:14" ht="90" x14ac:dyDescent="0.2">
      <c r="A1495" s="7">
        <v>8</v>
      </c>
      <c r="B1495" s="13">
        <v>1100122</v>
      </c>
      <c r="C1495" s="14" t="s">
        <v>400</v>
      </c>
      <c r="D1495" s="14" t="s">
        <v>401</v>
      </c>
      <c r="E1495" s="13">
        <v>4414</v>
      </c>
      <c r="F1495" s="12" t="s">
        <v>402</v>
      </c>
      <c r="G1495" s="12" t="s">
        <v>283</v>
      </c>
      <c r="H1495" s="15">
        <v>160684</v>
      </c>
      <c r="I1495" s="12"/>
      <c r="J1495" s="12"/>
      <c r="K1495" s="12"/>
      <c r="L1495" s="30">
        <v>120000</v>
      </c>
      <c r="M1495" s="15">
        <f t="shared" si="74"/>
        <v>40684</v>
      </c>
      <c r="N1495" s="35" t="s">
        <v>1795</v>
      </c>
    </row>
    <row r="1496" spans="1:14" x14ac:dyDescent="0.2">
      <c r="A1496" s="7"/>
      <c r="B1496" s="13">
        <v>1100122</v>
      </c>
      <c r="C1496" s="14" t="s">
        <v>400</v>
      </c>
      <c r="D1496" s="14" t="s">
        <v>401</v>
      </c>
      <c r="E1496" s="13">
        <v>5211</v>
      </c>
      <c r="F1496" s="12" t="s">
        <v>402</v>
      </c>
      <c r="G1496" s="12" t="s">
        <v>209</v>
      </c>
      <c r="H1496" s="15">
        <v>15525</v>
      </c>
      <c r="I1496" s="12"/>
      <c r="J1496" s="12"/>
      <c r="K1496" s="12"/>
      <c r="L1496" s="12"/>
      <c r="M1496" s="15">
        <f t="shared" si="74"/>
        <v>15525</v>
      </c>
      <c r="N1496" s="12"/>
    </row>
    <row r="1497" spans="1:14" x14ac:dyDescent="0.2">
      <c r="A1497" s="7"/>
      <c r="B1497" s="13">
        <v>1100122</v>
      </c>
      <c r="C1497" s="14" t="s">
        <v>400</v>
      </c>
      <c r="D1497" s="14" t="s">
        <v>401</v>
      </c>
      <c r="E1497" s="13">
        <v>5411</v>
      </c>
      <c r="F1497" s="12" t="s">
        <v>402</v>
      </c>
      <c r="G1497" s="12" t="s">
        <v>108</v>
      </c>
      <c r="H1497" s="15">
        <v>0</v>
      </c>
      <c r="I1497" s="12"/>
      <c r="J1497" s="12"/>
      <c r="K1497" s="12"/>
      <c r="L1497" s="12"/>
      <c r="M1497" s="15">
        <f t="shared" si="74"/>
        <v>0</v>
      </c>
      <c r="N1497" s="12"/>
    </row>
    <row r="1498" spans="1:14" ht="90" x14ac:dyDescent="0.2">
      <c r="A1498" s="7">
        <v>8</v>
      </c>
      <c r="B1498" s="13">
        <v>1100122</v>
      </c>
      <c r="C1498" s="14" t="s">
        <v>400</v>
      </c>
      <c r="D1498" s="14" t="s">
        <v>401</v>
      </c>
      <c r="E1498" s="13">
        <v>5671</v>
      </c>
      <c r="F1498" s="12" t="s">
        <v>402</v>
      </c>
      <c r="G1498" s="12" t="s">
        <v>210</v>
      </c>
      <c r="H1498" s="15">
        <v>57306.67</v>
      </c>
      <c r="I1498" s="12"/>
      <c r="J1498" s="12"/>
      <c r="K1498" s="29">
        <v>120000</v>
      </c>
      <c r="L1498" s="12"/>
      <c r="M1498" s="15">
        <f t="shared" si="74"/>
        <v>177306.66999999998</v>
      </c>
      <c r="N1498" s="35" t="s">
        <v>1795</v>
      </c>
    </row>
    <row r="1499" spans="1:14" x14ac:dyDescent="0.2">
      <c r="A1499" s="7"/>
      <c r="B1499" s="13">
        <v>1500522</v>
      </c>
      <c r="C1499" s="14" t="s">
        <v>400</v>
      </c>
      <c r="D1499" s="14" t="s">
        <v>401</v>
      </c>
      <c r="E1499" s="13">
        <v>1131</v>
      </c>
      <c r="F1499" s="12" t="s">
        <v>402</v>
      </c>
      <c r="G1499" s="14" t="s">
        <v>55</v>
      </c>
      <c r="H1499" s="15">
        <v>4357081.17</v>
      </c>
      <c r="I1499" s="12"/>
      <c r="J1499" s="12"/>
      <c r="K1499" s="29"/>
      <c r="L1499" s="30"/>
      <c r="M1499" s="15">
        <f t="shared" si="74"/>
        <v>4357081.17</v>
      </c>
      <c r="N1499" s="12"/>
    </row>
    <row r="1500" spans="1:14" ht="45" x14ac:dyDescent="0.2">
      <c r="A1500" s="7" t="s">
        <v>1881</v>
      </c>
      <c r="B1500" s="13">
        <v>1500522</v>
      </c>
      <c r="C1500" s="14" t="s">
        <v>400</v>
      </c>
      <c r="D1500" s="14" t="s">
        <v>401</v>
      </c>
      <c r="E1500" s="13">
        <v>1321</v>
      </c>
      <c r="F1500" s="12" t="s">
        <v>402</v>
      </c>
      <c r="G1500" s="12" t="s">
        <v>56</v>
      </c>
      <c r="H1500" s="15">
        <v>126955.25</v>
      </c>
      <c r="I1500" s="12"/>
      <c r="J1500" s="12"/>
      <c r="K1500" s="29"/>
      <c r="L1500" s="30">
        <v>2100</v>
      </c>
      <c r="M1500" s="15">
        <f t="shared" si="74"/>
        <v>124855.25</v>
      </c>
      <c r="N1500" s="35" t="s">
        <v>1886</v>
      </c>
    </row>
    <row r="1501" spans="1:14" x14ac:dyDescent="0.2">
      <c r="A1501" s="7"/>
      <c r="B1501" s="13">
        <v>1500522</v>
      </c>
      <c r="C1501" s="14" t="s">
        <v>400</v>
      </c>
      <c r="D1501" s="14" t="s">
        <v>401</v>
      </c>
      <c r="E1501" s="13">
        <v>1322</v>
      </c>
      <c r="F1501" s="12" t="s">
        <v>402</v>
      </c>
      <c r="G1501" s="12" t="s">
        <v>166</v>
      </c>
      <c r="H1501" s="15">
        <v>70000</v>
      </c>
      <c r="I1501" s="12"/>
      <c r="J1501" s="12"/>
      <c r="K1501" s="12"/>
      <c r="L1501" s="12"/>
      <c r="M1501" s="15">
        <f t="shared" si="74"/>
        <v>70000</v>
      </c>
      <c r="N1501" s="12"/>
    </row>
    <row r="1502" spans="1:14" ht="15" x14ac:dyDescent="0.2">
      <c r="A1502" s="7"/>
      <c r="B1502" s="13">
        <v>1500522</v>
      </c>
      <c r="C1502" s="14" t="s">
        <v>400</v>
      </c>
      <c r="D1502" s="14" t="s">
        <v>401</v>
      </c>
      <c r="E1502" s="13">
        <v>1323</v>
      </c>
      <c r="F1502" s="12" t="s">
        <v>402</v>
      </c>
      <c r="G1502" s="12" t="s">
        <v>57</v>
      </c>
      <c r="H1502" s="15">
        <v>483460.88</v>
      </c>
      <c r="I1502" s="12"/>
      <c r="J1502" s="12"/>
      <c r="K1502" s="29"/>
      <c r="L1502" s="30"/>
      <c r="M1502" s="15">
        <f t="shared" si="74"/>
        <v>483460.88</v>
      </c>
      <c r="N1502" s="31"/>
    </row>
    <row r="1503" spans="1:14" x14ac:dyDescent="0.2">
      <c r="A1503" s="7"/>
      <c r="B1503" s="13">
        <v>1500522</v>
      </c>
      <c r="C1503" s="14" t="s">
        <v>400</v>
      </c>
      <c r="D1503" s="14" t="s">
        <v>401</v>
      </c>
      <c r="E1503" s="13">
        <v>1331</v>
      </c>
      <c r="F1503" s="12" t="s">
        <v>402</v>
      </c>
      <c r="G1503" s="12" t="s">
        <v>167</v>
      </c>
      <c r="H1503" s="15">
        <v>14500</v>
      </c>
      <c r="I1503" s="12"/>
      <c r="J1503" s="12"/>
      <c r="K1503" s="12"/>
      <c r="L1503" s="12"/>
      <c r="M1503" s="15">
        <f t="shared" si="74"/>
        <v>14500</v>
      </c>
      <c r="N1503" s="12"/>
    </row>
    <row r="1504" spans="1:14" x14ac:dyDescent="0.2">
      <c r="A1504" s="7"/>
      <c r="B1504" s="13">
        <v>1500522</v>
      </c>
      <c r="C1504" s="14" t="s">
        <v>400</v>
      </c>
      <c r="D1504" s="14" t="s">
        <v>401</v>
      </c>
      <c r="E1504" s="13">
        <v>1332</v>
      </c>
      <c r="F1504" s="12" t="s">
        <v>402</v>
      </c>
      <c r="G1504" s="12" t="s">
        <v>168</v>
      </c>
      <c r="H1504" s="15">
        <v>5000</v>
      </c>
      <c r="I1504" s="12"/>
      <c r="J1504" s="12"/>
      <c r="K1504" s="12"/>
      <c r="L1504" s="12"/>
      <c r="M1504" s="15">
        <f t="shared" si="74"/>
        <v>5000</v>
      </c>
      <c r="N1504" s="12"/>
    </row>
    <row r="1505" spans="1:14" x14ac:dyDescent="0.2">
      <c r="A1505" s="7"/>
      <c r="B1505" s="13">
        <v>1500522</v>
      </c>
      <c r="C1505" s="14" t="s">
        <v>400</v>
      </c>
      <c r="D1505" s="14" t="s">
        <v>401</v>
      </c>
      <c r="E1505" s="13">
        <v>1413</v>
      </c>
      <c r="F1505" s="12" t="s">
        <v>402</v>
      </c>
      <c r="G1505" s="12" t="s">
        <v>58</v>
      </c>
      <c r="H1505" s="15">
        <v>1052459.69</v>
      </c>
      <c r="I1505" s="12"/>
      <c r="J1505" s="12"/>
      <c r="K1505" s="12"/>
      <c r="L1505" s="12"/>
      <c r="M1505" s="15">
        <f t="shared" si="74"/>
        <v>1052459.69</v>
      </c>
      <c r="N1505" s="12"/>
    </row>
    <row r="1506" spans="1:14" x14ac:dyDescent="0.2">
      <c r="A1506" s="7"/>
      <c r="B1506" s="13">
        <v>1500522</v>
      </c>
      <c r="C1506" s="14" t="s">
        <v>400</v>
      </c>
      <c r="D1506" s="14" t="s">
        <v>401</v>
      </c>
      <c r="E1506" s="13">
        <v>1421</v>
      </c>
      <c r="F1506" s="12" t="s">
        <v>402</v>
      </c>
      <c r="G1506" s="12" t="s">
        <v>59</v>
      </c>
      <c r="H1506" s="15">
        <v>300850.5</v>
      </c>
      <c r="I1506" s="12"/>
      <c r="J1506" s="12"/>
      <c r="K1506" s="12"/>
      <c r="L1506" s="12"/>
      <c r="M1506" s="15">
        <f t="shared" si="74"/>
        <v>300850.5</v>
      </c>
      <c r="N1506" s="12"/>
    </row>
    <row r="1507" spans="1:14" x14ac:dyDescent="0.2">
      <c r="A1507" s="7"/>
      <c r="B1507" s="13">
        <v>1500522</v>
      </c>
      <c r="C1507" s="14" t="s">
        <v>400</v>
      </c>
      <c r="D1507" s="14" t="s">
        <v>401</v>
      </c>
      <c r="E1507" s="13">
        <v>1431</v>
      </c>
      <c r="F1507" s="12" t="s">
        <v>402</v>
      </c>
      <c r="G1507" s="12" t="s">
        <v>60</v>
      </c>
      <c r="H1507" s="15">
        <v>313274.90000000002</v>
      </c>
      <c r="I1507" s="12"/>
      <c r="J1507" s="12"/>
      <c r="K1507" s="12"/>
      <c r="L1507" s="12"/>
      <c r="M1507" s="15">
        <f t="shared" si="74"/>
        <v>313274.90000000002</v>
      </c>
      <c r="N1507" s="12"/>
    </row>
    <row r="1508" spans="1:14" ht="45" x14ac:dyDescent="0.2">
      <c r="A1508" s="7" t="s">
        <v>1882</v>
      </c>
      <c r="B1508" s="13">
        <v>1500522</v>
      </c>
      <c r="C1508" s="14" t="s">
        <v>400</v>
      </c>
      <c r="D1508" s="14" t="s">
        <v>401</v>
      </c>
      <c r="E1508" s="13">
        <v>1542</v>
      </c>
      <c r="F1508" s="12" t="s">
        <v>402</v>
      </c>
      <c r="G1508" s="12" t="s">
        <v>63</v>
      </c>
      <c r="H1508" s="15">
        <v>335288.48</v>
      </c>
      <c r="I1508" s="12"/>
      <c r="J1508" s="12"/>
      <c r="K1508" s="29">
        <v>1600</v>
      </c>
      <c r="L1508" s="12"/>
      <c r="M1508" s="15">
        <f t="shared" si="74"/>
        <v>336888.48</v>
      </c>
      <c r="N1508" s="35" t="s">
        <v>1886</v>
      </c>
    </row>
    <row r="1509" spans="1:14" ht="45" x14ac:dyDescent="0.2">
      <c r="A1509" s="7" t="s">
        <v>1883</v>
      </c>
      <c r="B1509" s="13">
        <v>1500522</v>
      </c>
      <c r="C1509" s="14" t="s">
        <v>400</v>
      </c>
      <c r="D1509" s="14" t="s">
        <v>401</v>
      </c>
      <c r="E1509" s="13">
        <v>1543</v>
      </c>
      <c r="F1509" s="12" t="s">
        <v>402</v>
      </c>
      <c r="G1509" s="12" t="s">
        <v>64</v>
      </c>
      <c r="H1509" s="15">
        <v>256320.14</v>
      </c>
      <c r="I1509" s="12"/>
      <c r="J1509" s="12"/>
      <c r="K1509" s="29">
        <v>2100</v>
      </c>
      <c r="L1509" s="12"/>
      <c r="M1509" s="15">
        <f t="shared" si="74"/>
        <v>258420.14</v>
      </c>
      <c r="N1509" s="35" t="s">
        <v>1886</v>
      </c>
    </row>
    <row r="1510" spans="1:14" x14ac:dyDescent="0.2">
      <c r="A1510" s="7"/>
      <c r="B1510" s="13">
        <v>1500522</v>
      </c>
      <c r="C1510" s="14" t="s">
        <v>400</v>
      </c>
      <c r="D1510" s="14" t="s">
        <v>401</v>
      </c>
      <c r="E1510" s="13">
        <v>1544</v>
      </c>
      <c r="F1510" s="12" t="s">
        <v>402</v>
      </c>
      <c r="G1510" s="12" t="s">
        <v>65</v>
      </c>
      <c r="H1510" s="15">
        <v>64553.7</v>
      </c>
      <c r="I1510" s="12"/>
      <c r="J1510" s="12"/>
      <c r="K1510" s="29"/>
      <c r="L1510" s="30"/>
      <c r="M1510" s="15">
        <f t="shared" si="74"/>
        <v>64553.7</v>
      </c>
      <c r="N1510" s="12"/>
    </row>
    <row r="1511" spans="1:14" x14ac:dyDescent="0.2">
      <c r="A1511" s="7"/>
      <c r="B1511" s="13">
        <v>1500522</v>
      </c>
      <c r="C1511" s="14" t="s">
        <v>400</v>
      </c>
      <c r="D1511" s="14" t="s">
        <v>401</v>
      </c>
      <c r="E1511" s="13">
        <v>1591</v>
      </c>
      <c r="F1511" s="12" t="s">
        <v>402</v>
      </c>
      <c r="G1511" s="12" t="s">
        <v>111</v>
      </c>
      <c r="H1511" s="15">
        <v>32589.29</v>
      </c>
      <c r="I1511" s="12"/>
      <c r="J1511" s="12"/>
      <c r="K1511" s="12"/>
      <c r="L1511" s="12"/>
      <c r="M1511" s="15">
        <f t="shared" si="74"/>
        <v>32589.29</v>
      </c>
      <c r="N1511" s="12"/>
    </row>
    <row r="1512" spans="1:14" ht="45" x14ac:dyDescent="0.2">
      <c r="A1512" s="7">
        <v>43</v>
      </c>
      <c r="B1512" s="13">
        <v>1500522</v>
      </c>
      <c r="C1512" s="14" t="s">
        <v>400</v>
      </c>
      <c r="D1512" s="14" t="s">
        <v>401</v>
      </c>
      <c r="E1512" s="13">
        <v>3981</v>
      </c>
      <c r="F1512" s="12" t="s">
        <v>402</v>
      </c>
      <c r="G1512" s="12" t="s">
        <v>66</v>
      </c>
      <c r="H1512" s="15">
        <v>121528.03</v>
      </c>
      <c r="I1512" s="12"/>
      <c r="J1512" s="12"/>
      <c r="K1512" s="29">
        <v>23000</v>
      </c>
      <c r="L1512" s="30"/>
      <c r="M1512" s="15">
        <f t="shared" si="74"/>
        <v>144528.03</v>
      </c>
      <c r="N1512" s="35" t="s">
        <v>1865</v>
      </c>
    </row>
    <row r="1513" spans="1:14" ht="15" x14ac:dyDescent="0.25">
      <c r="A1513" s="7"/>
      <c r="B1513" s="23" t="s">
        <v>404</v>
      </c>
      <c r="C1513" s="23"/>
      <c r="D1513" s="23"/>
      <c r="E1513" s="23"/>
      <c r="F1513" s="24"/>
      <c r="G1513" s="25" t="s">
        <v>18</v>
      </c>
      <c r="H1513" s="27">
        <v>10940421.029999999</v>
      </c>
      <c r="I1513" s="27">
        <f t="shared" ref="I1513:L1513" si="75">SUM(I1465:I1512)</f>
        <v>0</v>
      </c>
      <c r="J1513" s="27">
        <f t="shared" si="75"/>
        <v>0</v>
      </c>
      <c r="K1513" s="27">
        <f t="shared" si="75"/>
        <v>196700</v>
      </c>
      <c r="L1513" s="27">
        <f t="shared" si="75"/>
        <v>172100</v>
      </c>
      <c r="M1513" s="27">
        <f>SUM(M1465:M1512)</f>
        <v>10965021.029999999</v>
      </c>
      <c r="N1513" s="12"/>
    </row>
    <row r="1514" spans="1:14" ht="15" x14ac:dyDescent="0.25">
      <c r="A1514" s="7"/>
      <c r="B1514" s="23" t="s">
        <v>405</v>
      </c>
      <c r="C1514" s="21"/>
      <c r="D1514" s="21"/>
      <c r="E1514" s="32"/>
      <c r="F1514" s="21"/>
      <c r="G1514" s="33"/>
      <c r="H1514" s="21"/>
      <c r="I1514" s="21"/>
      <c r="J1514" s="21"/>
      <c r="K1514" s="21"/>
      <c r="L1514" s="21"/>
      <c r="M1514" s="21"/>
      <c r="N1514" s="12"/>
    </row>
    <row r="1515" spans="1:14" x14ac:dyDescent="0.2">
      <c r="A1515" s="7"/>
      <c r="B1515" s="13">
        <v>1100122</v>
      </c>
      <c r="C1515" s="14" t="s">
        <v>406</v>
      </c>
      <c r="D1515" s="14" t="s">
        <v>407</v>
      </c>
      <c r="E1515" s="13">
        <v>2111</v>
      </c>
      <c r="F1515" s="12" t="s">
        <v>408</v>
      </c>
      <c r="G1515" s="12" t="s">
        <v>37</v>
      </c>
      <c r="H1515" s="15">
        <v>7000</v>
      </c>
      <c r="I1515" s="12"/>
      <c r="J1515" s="12"/>
      <c r="K1515" s="12"/>
      <c r="L1515" s="12"/>
      <c r="M1515" s="15">
        <f t="shared" ref="M1515:M1551" si="76">H1515+I1515-J1515+K1515-L1515</f>
        <v>7000</v>
      </c>
      <c r="N1515" s="12"/>
    </row>
    <row r="1516" spans="1:14" ht="45" x14ac:dyDescent="0.2">
      <c r="A1516" s="7">
        <v>21</v>
      </c>
      <c r="B1516" s="13">
        <v>1100122</v>
      </c>
      <c r="C1516" s="14" t="s">
        <v>406</v>
      </c>
      <c r="D1516" s="14" t="s">
        <v>407</v>
      </c>
      <c r="E1516" s="13">
        <v>2121</v>
      </c>
      <c r="F1516" s="12" t="s">
        <v>408</v>
      </c>
      <c r="G1516" s="12" t="s">
        <v>119</v>
      </c>
      <c r="H1516" s="15">
        <v>5000</v>
      </c>
      <c r="I1516" s="12"/>
      <c r="J1516" s="12"/>
      <c r="K1516" s="12"/>
      <c r="L1516" s="30">
        <v>5000</v>
      </c>
      <c r="M1516" s="15">
        <f t="shared" si="76"/>
        <v>0</v>
      </c>
      <c r="N1516" s="35" t="s">
        <v>1806</v>
      </c>
    </row>
    <row r="1517" spans="1:14" ht="45" x14ac:dyDescent="0.2">
      <c r="A1517" s="7">
        <v>21</v>
      </c>
      <c r="B1517" s="13">
        <v>1100122</v>
      </c>
      <c r="C1517" s="14" t="s">
        <v>406</v>
      </c>
      <c r="D1517" s="14" t="s">
        <v>407</v>
      </c>
      <c r="E1517" s="13">
        <v>2141</v>
      </c>
      <c r="F1517" s="12" t="s">
        <v>408</v>
      </c>
      <c r="G1517" s="12" t="s">
        <v>39</v>
      </c>
      <c r="H1517" s="15">
        <v>7000</v>
      </c>
      <c r="I1517" s="12"/>
      <c r="J1517" s="12"/>
      <c r="K1517" s="12"/>
      <c r="L1517" s="30">
        <v>7000</v>
      </c>
      <c r="M1517" s="15">
        <f t="shared" si="76"/>
        <v>0</v>
      </c>
      <c r="N1517" s="35" t="s">
        <v>1806</v>
      </c>
    </row>
    <row r="1518" spans="1:14" x14ac:dyDescent="0.2">
      <c r="A1518" s="7"/>
      <c r="B1518" s="13">
        <v>1100122</v>
      </c>
      <c r="C1518" s="14" t="s">
        <v>406</v>
      </c>
      <c r="D1518" s="14" t="s">
        <v>407</v>
      </c>
      <c r="E1518" s="13">
        <v>2212</v>
      </c>
      <c r="F1518" s="12" t="s">
        <v>408</v>
      </c>
      <c r="G1518" s="12" t="s">
        <v>41</v>
      </c>
      <c r="H1518" s="15">
        <v>6000</v>
      </c>
      <c r="I1518" s="12"/>
      <c r="J1518" s="12"/>
      <c r="K1518" s="12"/>
      <c r="L1518" s="30"/>
      <c r="M1518" s="15">
        <f t="shared" si="76"/>
        <v>6000</v>
      </c>
      <c r="N1518" s="12"/>
    </row>
    <row r="1519" spans="1:14" x14ac:dyDescent="0.2">
      <c r="A1519" s="7"/>
      <c r="B1519" s="13">
        <v>1100122</v>
      </c>
      <c r="C1519" s="14" t="s">
        <v>406</v>
      </c>
      <c r="D1519" s="14" t="s">
        <v>407</v>
      </c>
      <c r="E1519" s="13">
        <v>2231</v>
      </c>
      <c r="F1519" s="12" t="s">
        <v>408</v>
      </c>
      <c r="G1519" s="12" t="s">
        <v>42</v>
      </c>
      <c r="H1519" s="15">
        <v>3000</v>
      </c>
      <c r="I1519" s="12"/>
      <c r="J1519" s="12"/>
      <c r="K1519" s="12"/>
      <c r="L1519" s="30"/>
      <c r="M1519" s="15">
        <f t="shared" si="76"/>
        <v>3000</v>
      </c>
      <c r="N1519" s="12"/>
    </row>
    <row r="1520" spans="1:14" x14ac:dyDescent="0.2">
      <c r="A1520" s="7"/>
      <c r="B1520" s="13">
        <v>1100122</v>
      </c>
      <c r="C1520" s="14" t="s">
        <v>406</v>
      </c>
      <c r="D1520" s="14" t="s">
        <v>407</v>
      </c>
      <c r="E1520" s="13">
        <v>2461</v>
      </c>
      <c r="F1520" s="12" t="s">
        <v>408</v>
      </c>
      <c r="G1520" s="12" t="s">
        <v>43</v>
      </c>
      <c r="H1520" s="15">
        <v>17500</v>
      </c>
      <c r="I1520" s="12"/>
      <c r="J1520" s="12"/>
      <c r="K1520" s="12"/>
      <c r="L1520" s="30"/>
      <c r="M1520" s="15">
        <f t="shared" si="76"/>
        <v>17500</v>
      </c>
      <c r="N1520" s="12"/>
    </row>
    <row r="1521" spans="1:14" ht="15" x14ac:dyDescent="0.25">
      <c r="A1521" s="7"/>
      <c r="B1521" s="13">
        <v>1100122</v>
      </c>
      <c r="C1521" s="14" t="s">
        <v>406</v>
      </c>
      <c r="D1521" s="14" t="s">
        <v>407</v>
      </c>
      <c r="E1521" s="13">
        <v>2471</v>
      </c>
      <c r="F1521" s="12" t="s">
        <v>408</v>
      </c>
      <c r="G1521" s="12" t="s">
        <v>78</v>
      </c>
      <c r="H1521" s="15">
        <v>500</v>
      </c>
      <c r="I1521" s="12"/>
      <c r="J1521" s="12"/>
      <c r="K1521" s="12"/>
      <c r="L1521" s="30"/>
      <c r="M1521" s="15">
        <f t="shared" si="76"/>
        <v>500</v>
      </c>
      <c r="N1521" s="95"/>
    </row>
    <row r="1522" spans="1:14" ht="45" x14ac:dyDescent="0.2">
      <c r="A1522" s="7">
        <v>21</v>
      </c>
      <c r="B1522" s="13">
        <v>1100122</v>
      </c>
      <c r="C1522" s="14" t="s">
        <v>406</v>
      </c>
      <c r="D1522" s="14" t="s">
        <v>407</v>
      </c>
      <c r="E1522" s="13">
        <v>2491</v>
      </c>
      <c r="F1522" s="12" t="s">
        <v>408</v>
      </c>
      <c r="G1522" s="12" t="s">
        <v>80</v>
      </c>
      <c r="H1522" s="15">
        <v>7500</v>
      </c>
      <c r="I1522" s="12"/>
      <c r="J1522" s="12"/>
      <c r="K1522" s="12"/>
      <c r="L1522" s="30">
        <v>7500</v>
      </c>
      <c r="M1522" s="15">
        <f t="shared" si="76"/>
        <v>0</v>
      </c>
      <c r="N1522" s="35" t="s">
        <v>1806</v>
      </c>
    </row>
    <row r="1523" spans="1:14" ht="15" x14ac:dyDescent="0.25">
      <c r="A1523" s="7"/>
      <c r="B1523" s="13">
        <v>1100122</v>
      </c>
      <c r="C1523" s="14" t="s">
        <v>406</v>
      </c>
      <c r="D1523" s="14" t="s">
        <v>407</v>
      </c>
      <c r="E1523" s="13">
        <v>2921</v>
      </c>
      <c r="F1523" s="12" t="s">
        <v>408</v>
      </c>
      <c r="G1523" s="12" t="s">
        <v>122</v>
      </c>
      <c r="H1523" s="15">
        <v>0</v>
      </c>
      <c r="I1523" s="12"/>
      <c r="J1523" s="12"/>
      <c r="K1523" s="12"/>
      <c r="L1523" s="30"/>
      <c r="M1523" s="15">
        <f t="shared" si="76"/>
        <v>0</v>
      </c>
      <c r="N1523" s="95"/>
    </row>
    <row r="1524" spans="1:14" ht="45" x14ac:dyDescent="0.2">
      <c r="A1524" s="7">
        <v>21</v>
      </c>
      <c r="B1524" s="13">
        <v>1100122</v>
      </c>
      <c r="C1524" s="14" t="s">
        <v>406</v>
      </c>
      <c r="D1524" s="14" t="s">
        <v>407</v>
      </c>
      <c r="E1524" s="13">
        <v>2961</v>
      </c>
      <c r="F1524" s="12" t="s">
        <v>408</v>
      </c>
      <c r="G1524" s="12" t="s">
        <v>123</v>
      </c>
      <c r="H1524" s="15">
        <v>8000</v>
      </c>
      <c r="I1524" s="12"/>
      <c r="J1524" s="12"/>
      <c r="K1524" s="12"/>
      <c r="L1524" s="30">
        <v>7131</v>
      </c>
      <c r="M1524" s="15">
        <f t="shared" si="76"/>
        <v>869</v>
      </c>
      <c r="N1524" s="35" t="s">
        <v>1806</v>
      </c>
    </row>
    <row r="1525" spans="1:14" ht="45" x14ac:dyDescent="0.2">
      <c r="A1525" s="7">
        <v>21</v>
      </c>
      <c r="B1525" s="13">
        <v>1100122</v>
      </c>
      <c r="C1525" s="14" t="s">
        <v>406</v>
      </c>
      <c r="D1525" s="14" t="s">
        <v>407</v>
      </c>
      <c r="E1525" s="13">
        <v>3182</v>
      </c>
      <c r="F1525" s="12" t="s">
        <v>408</v>
      </c>
      <c r="G1525" s="12" t="s">
        <v>409</v>
      </c>
      <c r="H1525" s="15">
        <v>1500</v>
      </c>
      <c r="I1525" s="12"/>
      <c r="J1525" s="12"/>
      <c r="K1525" s="12"/>
      <c r="L1525" s="30">
        <v>1500</v>
      </c>
      <c r="M1525" s="15">
        <f t="shared" si="76"/>
        <v>0</v>
      </c>
      <c r="N1525" s="35" t="s">
        <v>1806</v>
      </c>
    </row>
    <row r="1526" spans="1:14" ht="45" x14ac:dyDescent="0.2">
      <c r="A1526" s="7">
        <v>21</v>
      </c>
      <c r="B1526" s="13">
        <v>1100122</v>
      </c>
      <c r="C1526" s="14" t="s">
        <v>406</v>
      </c>
      <c r="D1526" s="14" t="s">
        <v>407</v>
      </c>
      <c r="E1526" s="13">
        <v>3252</v>
      </c>
      <c r="F1526" s="12" t="s">
        <v>408</v>
      </c>
      <c r="G1526" s="12" t="s">
        <v>113</v>
      </c>
      <c r="H1526" s="15">
        <v>41000</v>
      </c>
      <c r="I1526" s="12"/>
      <c r="J1526" s="12"/>
      <c r="K1526" s="12"/>
      <c r="L1526" s="30">
        <v>36000</v>
      </c>
      <c r="M1526" s="15">
        <f t="shared" si="76"/>
        <v>5000</v>
      </c>
      <c r="N1526" s="35" t="s">
        <v>1806</v>
      </c>
    </row>
    <row r="1527" spans="1:14" ht="45" x14ac:dyDescent="0.2">
      <c r="A1527" s="7">
        <v>21</v>
      </c>
      <c r="B1527" s="13">
        <v>1100122</v>
      </c>
      <c r="C1527" s="14" t="s">
        <v>406</v>
      </c>
      <c r="D1527" s="14" t="s">
        <v>407</v>
      </c>
      <c r="E1527" s="13">
        <v>3291</v>
      </c>
      <c r="F1527" s="12" t="s">
        <v>408</v>
      </c>
      <c r="G1527" s="12" t="s">
        <v>87</v>
      </c>
      <c r="H1527" s="15">
        <v>50000</v>
      </c>
      <c r="I1527" s="12"/>
      <c r="J1527" s="12"/>
      <c r="K1527" s="12"/>
      <c r="L1527" s="30">
        <v>50000</v>
      </c>
      <c r="M1527" s="15">
        <f t="shared" si="76"/>
        <v>0</v>
      </c>
      <c r="N1527" s="35" t="s">
        <v>1806</v>
      </c>
    </row>
    <row r="1528" spans="1:14" ht="15" x14ac:dyDescent="0.25">
      <c r="A1528" s="7"/>
      <c r="B1528" s="13">
        <v>1100122</v>
      </c>
      <c r="C1528" s="14" t="s">
        <v>406</v>
      </c>
      <c r="D1528" s="14" t="s">
        <v>407</v>
      </c>
      <c r="E1528" s="13">
        <v>3361</v>
      </c>
      <c r="F1528" s="34" t="s">
        <v>408</v>
      </c>
      <c r="G1528" s="12" t="s">
        <v>557</v>
      </c>
      <c r="H1528" s="15">
        <v>70000</v>
      </c>
      <c r="I1528" s="12"/>
      <c r="J1528" s="12"/>
      <c r="K1528" s="29"/>
      <c r="L1528" s="30"/>
      <c r="M1528" s="15">
        <f t="shared" si="76"/>
        <v>70000</v>
      </c>
      <c r="N1528" s="95"/>
    </row>
    <row r="1529" spans="1:14" x14ac:dyDescent="0.2">
      <c r="A1529" s="7"/>
      <c r="B1529" s="13">
        <v>1100122</v>
      </c>
      <c r="C1529" s="14" t="s">
        <v>406</v>
      </c>
      <c r="D1529" s="14" t="s">
        <v>407</v>
      </c>
      <c r="E1529" s="13">
        <v>3391</v>
      </c>
      <c r="F1529" s="12" t="s">
        <v>408</v>
      </c>
      <c r="G1529" s="12" t="s">
        <v>48</v>
      </c>
      <c r="H1529" s="15">
        <v>50000</v>
      </c>
      <c r="I1529" s="12"/>
      <c r="J1529" s="12"/>
      <c r="K1529" s="12"/>
      <c r="L1529" s="30"/>
      <c r="M1529" s="15">
        <f t="shared" si="76"/>
        <v>50000</v>
      </c>
      <c r="N1529" s="12"/>
    </row>
    <row r="1530" spans="1:14" ht="45" x14ac:dyDescent="0.2">
      <c r="A1530" s="7">
        <v>21</v>
      </c>
      <c r="B1530" s="13">
        <v>1100122</v>
      </c>
      <c r="C1530" s="14" t="s">
        <v>406</v>
      </c>
      <c r="D1530" s="14" t="s">
        <v>407</v>
      </c>
      <c r="E1530" s="13">
        <v>3521</v>
      </c>
      <c r="F1530" s="12" t="s">
        <v>408</v>
      </c>
      <c r="G1530" s="12" t="s">
        <v>136</v>
      </c>
      <c r="H1530" s="15">
        <v>10000</v>
      </c>
      <c r="I1530" s="12"/>
      <c r="J1530" s="12"/>
      <c r="K1530" s="12"/>
      <c r="L1530" s="30">
        <v>10000</v>
      </c>
      <c r="M1530" s="15">
        <f t="shared" si="76"/>
        <v>0</v>
      </c>
      <c r="N1530" s="35" t="s">
        <v>1806</v>
      </c>
    </row>
    <row r="1531" spans="1:14" x14ac:dyDescent="0.2">
      <c r="A1531" s="7"/>
      <c r="B1531" s="13">
        <v>1100122</v>
      </c>
      <c r="C1531" s="14" t="s">
        <v>406</v>
      </c>
      <c r="D1531" s="14" t="s">
        <v>407</v>
      </c>
      <c r="E1531" s="13">
        <v>3551</v>
      </c>
      <c r="F1531" s="12" t="s">
        <v>408</v>
      </c>
      <c r="G1531" s="12" t="s">
        <v>124</v>
      </c>
      <c r="H1531" s="15">
        <v>15000</v>
      </c>
      <c r="I1531" s="12"/>
      <c r="J1531" s="12"/>
      <c r="K1531" s="12"/>
      <c r="L1531" s="30"/>
      <c r="M1531" s="15">
        <f t="shared" si="76"/>
        <v>15000</v>
      </c>
      <c r="N1531" s="12"/>
    </row>
    <row r="1532" spans="1:14" x14ac:dyDescent="0.2">
      <c r="A1532" s="7"/>
      <c r="B1532" s="13">
        <v>1100122</v>
      </c>
      <c r="C1532" s="14" t="s">
        <v>406</v>
      </c>
      <c r="D1532" s="14" t="s">
        <v>407</v>
      </c>
      <c r="E1532" s="13">
        <v>3611</v>
      </c>
      <c r="F1532" s="12" t="s">
        <v>408</v>
      </c>
      <c r="G1532" s="12" t="s">
        <v>94</v>
      </c>
      <c r="H1532" s="15">
        <v>85000</v>
      </c>
      <c r="I1532" s="12"/>
      <c r="J1532" s="12"/>
      <c r="K1532" s="12"/>
      <c r="L1532" s="30"/>
      <c r="M1532" s="15">
        <f t="shared" si="76"/>
        <v>85000</v>
      </c>
      <c r="N1532" s="12"/>
    </row>
    <row r="1533" spans="1:14" x14ac:dyDescent="0.2">
      <c r="A1533" s="7"/>
      <c r="B1533" s="13">
        <v>1100122</v>
      </c>
      <c r="C1533" s="14" t="s">
        <v>406</v>
      </c>
      <c r="D1533" s="14" t="s">
        <v>407</v>
      </c>
      <c r="E1533" s="13">
        <v>3612</v>
      </c>
      <c r="F1533" s="12" t="s">
        <v>408</v>
      </c>
      <c r="G1533" s="12" t="s">
        <v>125</v>
      </c>
      <c r="H1533" s="15">
        <v>150000</v>
      </c>
      <c r="I1533" s="12"/>
      <c r="J1533" s="12"/>
      <c r="K1533" s="12"/>
      <c r="L1533" s="30"/>
      <c r="M1533" s="15">
        <f t="shared" si="76"/>
        <v>150000</v>
      </c>
      <c r="N1533" s="12"/>
    </row>
    <row r="1534" spans="1:14" ht="15" x14ac:dyDescent="0.25">
      <c r="A1534" s="7"/>
      <c r="B1534" s="13">
        <v>1100122</v>
      </c>
      <c r="C1534" s="14" t="s">
        <v>406</v>
      </c>
      <c r="D1534" s="14" t="s">
        <v>407</v>
      </c>
      <c r="E1534" s="13">
        <v>3651</v>
      </c>
      <c r="F1534" s="12" t="s">
        <v>408</v>
      </c>
      <c r="G1534" s="12" t="s">
        <v>410</v>
      </c>
      <c r="H1534" s="15">
        <v>40000</v>
      </c>
      <c r="I1534" s="12"/>
      <c r="J1534" s="12"/>
      <c r="K1534" s="12"/>
      <c r="L1534" s="30"/>
      <c r="M1534" s="15">
        <f t="shared" si="76"/>
        <v>40000</v>
      </c>
      <c r="N1534" s="95"/>
    </row>
    <row r="1535" spans="1:14" x14ac:dyDescent="0.2">
      <c r="A1535" s="7"/>
      <c r="B1535" s="13">
        <v>1100122</v>
      </c>
      <c r="C1535" s="14" t="s">
        <v>406</v>
      </c>
      <c r="D1535" s="14" t="s">
        <v>407</v>
      </c>
      <c r="E1535" s="13">
        <v>3721</v>
      </c>
      <c r="F1535" s="12" t="s">
        <v>408</v>
      </c>
      <c r="G1535" s="12" t="s">
        <v>51</v>
      </c>
      <c r="H1535" s="15">
        <v>20000</v>
      </c>
      <c r="I1535" s="12"/>
      <c r="J1535" s="12"/>
      <c r="K1535" s="12"/>
      <c r="L1535" s="12"/>
      <c r="M1535" s="15">
        <f t="shared" si="76"/>
        <v>20000</v>
      </c>
      <c r="N1535" s="12"/>
    </row>
    <row r="1536" spans="1:14" x14ac:dyDescent="0.2">
      <c r="A1536" s="7"/>
      <c r="B1536" s="13">
        <v>1100122</v>
      </c>
      <c r="C1536" s="14" t="s">
        <v>406</v>
      </c>
      <c r="D1536" s="14" t="s">
        <v>407</v>
      </c>
      <c r="E1536" s="13">
        <v>3751</v>
      </c>
      <c r="F1536" s="12" t="s">
        <v>408</v>
      </c>
      <c r="G1536" s="12" t="s">
        <v>52</v>
      </c>
      <c r="H1536" s="15">
        <v>31000</v>
      </c>
      <c r="I1536" s="12"/>
      <c r="J1536" s="12"/>
      <c r="K1536" s="12"/>
      <c r="L1536" s="12"/>
      <c r="M1536" s="15">
        <f t="shared" si="76"/>
        <v>31000</v>
      </c>
      <c r="N1536" s="12"/>
    </row>
    <row r="1537" spans="1:14" ht="45" x14ac:dyDescent="0.2">
      <c r="A1537" s="7">
        <v>21</v>
      </c>
      <c r="B1537" s="13">
        <v>1100122</v>
      </c>
      <c r="C1537" s="14" t="s">
        <v>406</v>
      </c>
      <c r="D1537" s="14" t="s">
        <v>407</v>
      </c>
      <c r="E1537" s="13">
        <v>3821</v>
      </c>
      <c r="F1537" s="12" t="s">
        <v>408</v>
      </c>
      <c r="G1537" s="12" t="s">
        <v>101</v>
      </c>
      <c r="H1537" s="15">
        <v>500000</v>
      </c>
      <c r="I1537" s="12"/>
      <c r="J1537" s="12"/>
      <c r="K1537" s="29">
        <v>124131</v>
      </c>
      <c r="L1537" s="12"/>
      <c r="M1537" s="15">
        <f t="shared" si="76"/>
        <v>624131</v>
      </c>
      <c r="N1537" s="35" t="s">
        <v>1806</v>
      </c>
    </row>
    <row r="1538" spans="1:14" x14ac:dyDescent="0.2">
      <c r="A1538" s="7"/>
      <c r="B1538" s="13">
        <v>1100122</v>
      </c>
      <c r="C1538" s="14" t="s">
        <v>406</v>
      </c>
      <c r="D1538" s="14" t="s">
        <v>407</v>
      </c>
      <c r="E1538" s="13">
        <v>3853</v>
      </c>
      <c r="F1538" s="12" t="s">
        <v>408</v>
      </c>
      <c r="G1538" s="12" t="s">
        <v>104</v>
      </c>
      <c r="H1538" s="15">
        <v>15000</v>
      </c>
      <c r="I1538" s="12"/>
      <c r="J1538" s="12"/>
      <c r="K1538" s="12"/>
      <c r="L1538" s="12"/>
      <c r="M1538" s="15">
        <f t="shared" si="76"/>
        <v>15000</v>
      </c>
      <c r="N1538" s="12"/>
    </row>
    <row r="1539" spans="1:14" x14ac:dyDescent="0.2">
      <c r="A1539" s="7"/>
      <c r="B1539" s="13">
        <v>1100122</v>
      </c>
      <c r="C1539" s="14" t="s">
        <v>406</v>
      </c>
      <c r="D1539" s="14" t="s">
        <v>407</v>
      </c>
      <c r="E1539" s="13">
        <v>4411</v>
      </c>
      <c r="F1539" s="12" t="s">
        <v>408</v>
      </c>
      <c r="G1539" s="12" t="s">
        <v>53</v>
      </c>
      <c r="H1539" s="15">
        <v>15000</v>
      </c>
      <c r="I1539" s="12"/>
      <c r="J1539" s="12"/>
      <c r="K1539" s="12"/>
      <c r="L1539" s="12"/>
      <c r="M1539" s="15">
        <f t="shared" si="76"/>
        <v>15000</v>
      </c>
      <c r="N1539" s="12"/>
    </row>
    <row r="1540" spans="1:14" x14ac:dyDescent="0.2">
      <c r="A1540" s="7"/>
      <c r="B1540" s="13">
        <v>1500522</v>
      </c>
      <c r="C1540" s="14" t="s">
        <v>406</v>
      </c>
      <c r="D1540" s="14" t="s">
        <v>407</v>
      </c>
      <c r="E1540" s="13">
        <v>1131</v>
      </c>
      <c r="F1540" s="12" t="s">
        <v>408</v>
      </c>
      <c r="G1540" s="14" t="s">
        <v>55</v>
      </c>
      <c r="H1540" s="15">
        <v>1042671.24</v>
      </c>
      <c r="I1540" s="12"/>
      <c r="J1540" s="12"/>
      <c r="K1540" s="29"/>
      <c r="L1540" s="30"/>
      <c r="M1540" s="15">
        <f t="shared" si="76"/>
        <v>1042671.24</v>
      </c>
      <c r="N1540" s="12"/>
    </row>
    <row r="1541" spans="1:14" x14ac:dyDescent="0.2">
      <c r="A1541" s="7"/>
      <c r="B1541" s="13">
        <v>1500522</v>
      </c>
      <c r="C1541" s="14" t="s">
        <v>406</v>
      </c>
      <c r="D1541" s="14" t="s">
        <v>407</v>
      </c>
      <c r="E1541" s="13">
        <v>1321</v>
      </c>
      <c r="F1541" s="12" t="s">
        <v>408</v>
      </c>
      <c r="G1541" s="12" t="s">
        <v>56</v>
      </c>
      <c r="H1541" s="15">
        <v>30068.51</v>
      </c>
      <c r="I1541" s="12"/>
      <c r="J1541" s="12"/>
      <c r="K1541" s="29"/>
      <c r="L1541" s="30"/>
      <c r="M1541" s="15">
        <f t="shared" si="76"/>
        <v>30068.51</v>
      </c>
      <c r="N1541" s="12"/>
    </row>
    <row r="1542" spans="1:14" x14ac:dyDescent="0.2">
      <c r="A1542" s="7"/>
      <c r="B1542" s="13">
        <v>1500522</v>
      </c>
      <c r="C1542" s="14" t="s">
        <v>406</v>
      </c>
      <c r="D1542" s="14" t="s">
        <v>407</v>
      </c>
      <c r="E1542" s="13">
        <v>1323</v>
      </c>
      <c r="F1542" s="12" t="s">
        <v>408</v>
      </c>
      <c r="G1542" s="12" t="s">
        <v>57</v>
      </c>
      <c r="H1542" s="15">
        <v>117326.63</v>
      </c>
      <c r="I1542" s="12"/>
      <c r="J1542" s="12"/>
      <c r="K1542" s="29"/>
      <c r="L1542" s="30"/>
      <c r="M1542" s="15">
        <f t="shared" si="76"/>
        <v>117326.63</v>
      </c>
      <c r="N1542" s="12"/>
    </row>
    <row r="1543" spans="1:14" x14ac:dyDescent="0.2">
      <c r="A1543" s="7"/>
      <c r="B1543" s="13">
        <v>1500522</v>
      </c>
      <c r="C1543" s="14" t="s">
        <v>406</v>
      </c>
      <c r="D1543" s="14" t="s">
        <v>407</v>
      </c>
      <c r="E1543" s="13">
        <v>1413</v>
      </c>
      <c r="F1543" s="12" t="s">
        <v>408</v>
      </c>
      <c r="G1543" s="12" t="s">
        <v>58</v>
      </c>
      <c r="H1543" s="15">
        <v>227831.92</v>
      </c>
      <c r="I1543" s="12"/>
      <c r="J1543" s="12"/>
      <c r="K1543" s="12"/>
      <c r="L1543" s="12"/>
      <c r="M1543" s="15">
        <f t="shared" si="76"/>
        <v>227831.92</v>
      </c>
      <c r="N1543" s="12"/>
    </row>
    <row r="1544" spans="1:14" x14ac:dyDescent="0.2">
      <c r="A1544" s="7"/>
      <c r="B1544" s="13">
        <v>1500522</v>
      </c>
      <c r="C1544" s="14" t="s">
        <v>406</v>
      </c>
      <c r="D1544" s="14" t="s">
        <v>407</v>
      </c>
      <c r="E1544" s="13">
        <v>1421</v>
      </c>
      <c r="F1544" s="12" t="s">
        <v>408</v>
      </c>
      <c r="G1544" s="12" t="s">
        <v>59</v>
      </c>
      <c r="H1544" s="15">
        <v>72474.399999999994</v>
      </c>
      <c r="I1544" s="12"/>
      <c r="J1544" s="12"/>
      <c r="K1544" s="12"/>
      <c r="L1544" s="12"/>
      <c r="M1544" s="15">
        <f t="shared" si="76"/>
        <v>72474.399999999994</v>
      </c>
      <c r="N1544" s="12"/>
    </row>
    <row r="1545" spans="1:14" x14ac:dyDescent="0.2">
      <c r="A1545" s="7"/>
      <c r="B1545" s="13">
        <v>1500522</v>
      </c>
      <c r="C1545" s="14" t="s">
        <v>406</v>
      </c>
      <c r="D1545" s="14" t="s">
        <v>407</v>
      </c>
      <c r="E1545" s="13">
        <v>1431</v>
      </c>
      <c r="F1545" s="12" t="s">
        <v>408</v>
      </c>
      <c r="G1545" s="12" t="s">
        <v>60</v>
      </c>
      <c r="H1545" s="15">
        <v>80223.350000000006</v>
      </c>
      <c r="I1545" s="12"/>
      <c r="J1545" s="12"/>
      <c r="K1545" s="12"/>
      <c r="L1545" s="12"/>
      <c r="M1545" s="15">
        <f t="shared" si="76"/>
        <v>80223.350000000006</v>
      </c>
      <c r="N1545" s="12"/>
    </row>
    <row r="1546" spans="1:14" x14ac:dyDescent="0.2">
      <c r="A1546" s="7"/>
      <c r="B1546" s="13">
        <v>1500522</v>
      </c>
      <c r="C1546" s="14" t="s">
        <v>406</v>
      </c>
      <c r="D1546" s="14" t="s">
        <v>407</v>
      </c>
      <c r="E1546" s="13">
        <v>1542</v>
      </c>
      <c r="F1546" s="12" t="s">
        <v>408</v>
      </c>
      <c r="G1546" s="12" t="s">
        <v>63</v>
      </c>
      <c r="H1546" s="15">
        <v>47449.98</v>
      </c>
      <c r="I1546" s="12"/>
      <c r="J1546" s="12"/>
      <c r="K1546" s="29"/>
      <c r="L1546" s="12"/>
      <c r="M1546" s="15">
        <f t="shared" si="76"/>
        <v>47449.98</v>
      </c>
      <c r="N1546" s="12"/>
    </row>
    <row r="1547" spans="1:14" x14ac:dyDescent="0.2">
      <c r="A1547" s="7"/>
      <c r="B1547" s="13">
        <v>1500522</v>
      </c>
      <c r="C1547" s="14" t="s">
        <v>406</v>
      </c>
      <c r="D1547" s="14" t="s">
        <v>407</v>
      </c>
      <c r="E1547" s="13">
        <v>1543</v>
      </c>
      <c r="F1547" s="12" t="s">
        <v>408</v>
      </c>
      <c r="G1547" s="12" t="s">
        <v>64</v>
      </c>
      <c r="H1547" s="15">
        <v>12518.38</v>
      </c>
      <c r="I1547" s="12"/>
      <c r="J1547" s="12"/>
      <c r="K1547" s="29"/>
      <c r="L1547" s="12"/>
      <c r="M1547" s="15">
        <f t="shared" si="76"/>
        <v>12518.38</v>
      </c>
      <c r="N1547" s="12"/>
    </row>
    <row r="1548" spans="1:14" x14ac:dyDescent="0.2">
      <c r="A1548" s="7"/>
      <c r="B1548" s="13">
        <v>1500522</v>
      </c>
      <c r="C1548" s="14" t="s">
        <v>406</v>
      </c>
      <c r="D1548" s="14" t="s">
        <v>407</v>
      </c>
      <c r="E1548" s="13">
        <v>1544</v>
      </c>
      <c r="F1548" s="12" t="s">
        <v>408</v>
      </c>
      <c r="G1548" s="12" t="s">
        <v>65</v>
      </c>
      <c r="H1548" s="15">
        <v>8786.0400000000009</v>
      </c>
      <c r="I1548" s="12"/>
      <c r="J1548" s="12"/>
      <c r="K1548" s="29"/>
      <c r="L1548" s="30"/>
      <c r="M1548" s="15">
        <f t="shared" si="76"/>
        <v>8786.0400000000009</v>
      </c>
      <c r="N1548" s="12"/>
    </row>
    <row r="1549" spans="1:14" x14ac:dyDescent="0.2">
      <c r="A1549" s="7"/>
      <c r="B1549" s="13">
        <v>1500522</v>
      </c>
      <c r="C1549" s="14" t="s">
        <v>406</v>
      </c>
      <c r="D1549" s="14" t="s">
        <v>407</v>
      </c>
      <c r="E1549" s="13">
        <v>1591</v>
      </c>
      <c r="F1549" s="12" t="s">
        <v>408</v>
      </c>
      <c r="G1549" s="12" t="s">
        <v>111</v>
      </c>
      <c r="H1549" s="15">
        <v>19553.57</v>
      </c>
      <c r="I1549" s="12"/>
      <c r="J1549" s="12"/>
      <c r="K1549" s="12"/>
      <c r="L1549" s="12"/>
      <c r="M1549" s="15">
        <f t="shared" si="76"/>
        <v>19553.57</v>
      </c>
      <c r="N1549" s="12"/>
    </row>
    <row r="1550" spans="1:14" ht="45" x14ac:dyDescent="0.2">
      <c r="A1550" s="7">
        <v>43</v>
      </c>
      <c r="B1550" s="13">
        <v>1500522</v>
      </c>
      <c r="C1550" s="14" t="s">
        <v>406</v>
      </c>
      <c r="D1550" s="14" t="s">
        <v>407</v>
      </c>
      <c r="E1550" s="13">
        <v>3981</v>
      </c>
      <c r="F1550" s="12" t="s">
        <v>408</v>
      </c>
      <c r="G1550" s="12" t="s">
        <v>66</v>
      </c>
      <c r="H1550" s="15">
        <v>31360.799999999999</v>
      </c>
      <c r="I1550" s="12"/>
      <c r="J1550" s="12"/>
      <c r="K1550" s="29">
        <v>1200</v>
      </c>
      <c r="L1550" s="30"/>
      <c r="M1550" s="15">
        <f t="shared" si="76"/>
        <v>32560.799999999999</v>
      </c>
      <c r="N1550" s="35" t="s">
        <v>1865</v>
      </c>
    </row>
    <row r="1551" spans="1:14" x14ac:dyDescent="0.2">
      <c r="A1551" s="7"/>
      <c r="B1551" s="13">
        <v>2610122</v>
      </c>
      <c r="C1551" s="14" t="s">
        <v>406</v>
      </c>
      <c r="D1551" s="14" t="s">
        <v>407</v>
      </c>
      <c r="E1551" s="13">
        <v>3821</v>
      </c>
      <c r="F1551" s="12" t="s">
        <v>408</v>
      </c>
      <c r="G1551" s="12" t="s">
        <v>101</v>
      </c>
      <c r="H1551" s="15">
        <v>150000</v>
      </c>
      <c r="I1551" s="12"/>
      <c r="J1551" s="12"/>
      <c r="K1551" s="12"/>
      <c r="L1551" s="12"/>
      <c r="M1551" s="15">
        <f t="shared" si="76"/>
        <v>150000</v>
      </c>
      <c r="N1551" s="12"/>
    </row>
    <row r="1552" spans="1:14" ht="15" x14ac:dyDescent="0.25">
      <c r="A1552" s="7"/>
      <c r="B1552" s="23" t="s">
        <v>411</v>
      </c>
      <c r="C1552" s="23"/>
      <c r="D1552" s="23"/>
      <c r="E1552" s="23"/>
      <c r="F1552" s="24"/>
      <c r="G1552" s="25" t="s">
        <v>18</v>
      </c>
      <c r="H1552" s="27">
        <v>2995264.8199999994</v>
      </c>
      <c r="I1552" s="27">
        <f t="shared" ref="I1552:L1552" si="77">SUM(I1515:I1551)</f>
        <v>0</v>
      </c>
      <c r="J1552" s="27">
        <f t="shared" si="77"/>
        <v>0</v>
      </c>
      <c r="K1552" s="27">
        <f t="shared" si="77"/>
        <v>125331</v>
      </c>
      <c r="L1552" s="27">
        <f t="shared" si="77"/>
        <v>124131</v>
      </c>
      <c r="M1552" s="27">
        <f>SUM(M1515:M1551)</f>
        <v>2996464.8199999994</v>
      </c>
      <c r="N1552" s="12"/>
    </row>
    <row r="1553" spans="1:14" ht="15" x14ac:dyDescent="0.25">
      <c r="A1553" s="7" t="s">
        <v>274</v>
      </c>
      <c r="B1553" s="23" t="s">
        <v>412</v>
      </c>
      <c r="C1553" s="21"/>
      <c r="D1553" s="21"/>
      <c r="E1553" s="32"/>
      <c r="F1553" s="21"/>
      <c r="G1553" s="33"/>
      <c r="H1553" s="21"/>
      <c r="I1553" s="21"/>
      <c r="J1553" s="21"/>
      <c r="K1553" s="21"/>
      <c r="L1553" s="21"/>
      <c r="M1553" s="21"/>
      <c r="N1553" s="12"/>
    </row>
    <row r="1554" spans="1:14" x14ac:dyDescent="0.2">
      <c r="A1554" s="7"/>
      <c r="B1554" s="13">
        <v>1100122</v>
      </c>
      <c r="C1554" s="14" t="s">
        <v>413</v>
      </c>
      <c r="D1554" s="14" t="s">
        <v>414</v>
      </c>
      <c r="E1554" s="13">
        <v>2111</v>
      </c>
      <c r="F1554" s="12" t="s">
        <v>397</v>
      </c>
      <c r="G1554" s="12" t="s">
        <v>37</v>
      </c>
      <c r="H1554" s="15">
        <v>6844.69</v>
      </c>
      <c r="I1554" s="12"/>
      <c r="J1554" s="12"/>
      <c r="K1554" s="12"/>
      <c r="L1554" s="12"/>
      <c r="M1554" s="15">
        <f t="shared" ref="M1554:M1582" si="78">H1554+I1554-J1554+K1554-L1554</f>
        <v>6844.69</v>
      </c>
      <c r="N1554" s="12"/>
    </row>
    <row r="1555" spans="1:14" x14ac:dyDescent="0.2">
      <c r="A1555" s="7"/>
      <c r="B1555" s="13">
        <v>1100122</v>
      </c>
      <c r="C1555" s="14" t="s">
        <v>413</v>
      </c>
      <c r="D1555" s="14" t="s">
        <v>414</v>
      </c>
      <c r="E1555" s="13">
        <v>2141</v>
      </c>
      <c r="F1555" s="12" t="s">
        <v>397</v>
      </c>
      <c r="G1555" s="12" t="s">
        <v>39</v>
      </c>
      <c r="H1555" s="15">
        <v>8590</v>
      </c>
      <c r="I1555" s="12"/>
      <c r="J1555" s="12"/>
      <c r="K1555" s="12"/>
      <c r="L1555" s="12"/>
      <c r="M1555" s="15">
        <f t="shared" si="78"/>
        <v>8590</v>
      </c>
      <c r="N1555" s="12"/>
    </row>
    <row r="1556" spans="1:14" x14ac:dyDescent="0.2">
      <c r="A1556" s="7"/>
      <c r="B1556" s="13">
        <v>1100122</v>
      </c>
      <c r="C1556" s="14" t="s">
        <v>413</v>
      </c>
      <c r="D1556" s="14" t="s">
        <v>414</v>
      </c>
      <c r="E1556" s="13">
        <v>2142</v>
      </c>
      <c r="F1556" s="12" t="s">
        <v>397</v>
      </c>
      <c r="G1556" s="12" t="s">
        <v>73</v>
      </c>
      <c r="H1556" s="15">
        <v>2794</v>
      </c>
      <c r="I1556" s="12"/>
      <c r="J1556" s="12"/>
      <c r="K1556" s="12"/>
      <c r="L1556" s="12"/>
      <c r="M1556" s="15">
        <f t="shared" si="78"/>
        <v>2794</v>
      </c>
      <c r="N1556" s="12"/>
    </row>
    <row r="1557" spans="1:14" x14ac:dyDescent="0.2">
      <c r="A1557" s="7"/>
      <c r="B1557" s="13">
        <v>1100122</v>
      </c>
      <c r="C1557" s="14" t="s">
        <v>413</v>
      </c>
      <c r="D1557" s="14" t="s">
        <v>414</v>
      </c>
      <c r="E1557" s="13">
        <v>2151</v>
      </c>
      <c r="F1557" s="12" t="s">
        <v>397</v>
      </c>
      <c r="G1557" s="12" t="s">
        <v>74</v>
      </c>
      <c r="H1557" s="15">
        <v>2587</v>
      </c>
      <c r="I1557" s="12"/>
      <c r="J1557" s="12"/>
      <c r="K1557" s="12"/>
      <c r="L1557" s="12"/>
      <c r="M1557" s="15">
        <f t="shared" si="78"/>
        <v>2587</v>
      </c>
      <c r="N1557" s="12"/>
    </row>
    <row r="1558" spans="1:14" x14ac:dyDescent="0.2">
      <c r="A1558" s="7"/>
      <c r="B1558" s="13">
        <v>1100122</v>
      </c>
      <c r="C1558" s="14" t="s">
        <v>413</v>
      </c>
      <c r="D1558" s="14" t="s">
        <v>414</v>
      </c>
      <c r="E1558" s="13">
        <v>2161</v>
      </c>
      <c r="F1558" s="12" t="s">
        <v>397</v>
      </c>
      <c r="G1558" s="12" t="s">
        <v>40</v>
      </c>
      <c r="H1558" s="15">
        <v>2184.08</v>
      </c>
      <c r="I1558" s="12"/>
      <c r="J1558" s="12"/>
      <c r="K1558" s="12"/>
      <c r="L1558" s="12"/>
      <c r="M1558" s="15">
        <f t="shared" si="78"/>
        <v>2184.08</v>
      </c>
      <c r="N1558" s="12"/>
    </row>
    <row r="1559" spans="1:14" x14ac:dyDescent="0.2">
      <c r="A1559" s="7"/>
      <c r="B1559" s="13">
        <v>1100122</v>
      </c>
      <c r="C1559" s="14" t="s">
        <v>413</v>
      </c>
      <c r="D1559" s="14" t="s">
        <v>414</v>
      </c>
      <c r="E1559" s="13">
        <v>2171</v>
      </c>
      <c r="F1559" s="12" t="s">
        <v>397</v>
      </c>
      <c r="G1559" s="12" t="s">
        <v>182</v>
      </c>
      <c r="H1559" s="15">
        <v>4657</v>
      </c>
      <c r="I1559" s="12"/>
      <c r="J1559" s="12"/>
      <c r="K1559" s="12"/>
      <c r="L1559" s="12"/>
      <c r="M1559" s="15">
        <f t="shared" si="78"/>
        <v>4657</v>
      </c>
      <c r="N1559" s="12"/>
    </row>
    <row r="1560" spans="1:14" x14ac:dyDescent="0.2">
      <c r="A1560" s="7"/>
      <c r="B1560" s="13">
        <v>1100122</v>
      </c>
      <c r="C1560" s="14" t="s">
        <v>413</v>
      </c>
      <c r="D1560" s="14" t="s">
        <v>414</v>
      </c>
      <c r="E1560" s="13">
        <v>2212</v>
      </c>
      <c r="F1560" s="12" t="s">
        <v>397</v>
      </c>
      <c r="G1560" s="12" t="s">
        <v>41</v>
      </c>
      <c r="H1560" s="15">
        <v>3364</v>
      </c>
      <c r="I1560" s="12"/>
      <c r="J1560" s="12"/>
      <c r="K1560" s="12"/>
      <c r="L1560" s="12"/>
      <c r="M1560" s="15">
        <f t="shared" si="78"/>
        <v>3364</v>
      </c>
      <c r="N1560" s="12"/>
    </row>
    <row r="1561" spans="1:14" x14ac:dyDescent="0.2">
      <c r="A1561" s="7"/>
      <c r="B1561" s="13">
        <v>1100122</v>
      </c>
      <c r="C1561" s="14" t="s">
        <v>413</v>
      </c>
      <c r="D1561" s="14" t="s">
        <v>414</v>
      </c>
      <c r="E1561" s="13">
        <v>2461</v>
      </c>
      <c r="F1561" s="12" t="s">
        <v>397</v>
      </c>
      <c r="G1561" s="12" t="s">
        <v>43</v>
      </c>
      <c r="H1561" s="15">
        <v>2070</v>
      </c>
      <c r="I1561" s="12"/>
      <c r="J1561" s="12"/>
      <c r="K1561" s="12"/>
      <c r="L1561" s="12"/>
      <c r="M1561" s="15">
        <f t="shared" si="78"/>
        <v>2070</v>
      </c>
      <c r="N1561" s="12"/>
    </row>
    <row r="1562" spans="1:14" x14ac:dyDescent="0.2">
      <c r="A1562" s="7"/>
      <c r="B1562" s="13">
        <v>1100122</v>
      </c>
      <c r="C1562" s="14" t="s">
        <v>413</v>
      </c>
      <c r="D1562" s="14" t="s">
        <v>414</v>
      </c>
      <c r="E1562" s="13">
        <v>2491</v>
      </c>
      <c r="F1562" s="12" t="s">
        <v>397</v>
      </c>
      <c r="G1562" s="12" t="s">
        <v>80</v>
      </c>
      <c r="H1562" s="15">
        <v>7245</v>
      </c>
      <c r="I1562" s="12"/>
      <c r="J1562" s="12"/>
      <c r="K1562" s="12"/>
      <c r="L1562" s="12"/>
      <c r="M1562" s="15">
        <f t="shared" si="78"/>
        <v>7245</v>
      </c>
      <c r="N1562" s="12"/>
    </row>
    <row r="1563" spans="1:14" x14ac:dyDescent="0.2">
      <c r="A1563" s="7"/>
      <c r="B1563" s="13">
        <v>1100122</v>
      </c>
      <c r="C1563" s="14" t="s">
        <v>413</v>
      </c>
      <c r="D1563" s="14" t="s">
        <v>414</v>
      </c>
      <c r="E1563" s="13">
        <v>2711</v>
      </c>
      <c r="F1563" s="12" t="s">
        <v>397</v>
      </c>
      <c r="G1563" s="12" t="s">
        <v>160</v>
      </c>
      <c r="H1563" s="15">
        <v>26300</v>
      </c>
      <c r="I1563" s="12"/>
      <c r="J1563" s="12"/>
      <c r="K1563" s="12"/>
      <c r="L1563" s="12"/>
      <c r="M1563" s="15">
        <f t="shared" si="78"/>
        <v>26300</v>
      </c>
      <c r="N1563" s="12"/>
    </row>
    <row r="1564" spans="1:14" x14ac:dyDescent="0.2">
      <c r="A1564" s="7"/>
      <c r="B1564" s="13">
        <v>1100122</v>
      </c>
      <c r="C1564" s="14" t="s">
        <v>413</v>
      </c>
      <c r="D1564" s="14" t="s">
        <v>414</v>
      </c>
      <c r="E1564" s="13">
        <v>2731</v>
      </c>
      <c r="F1564" s="12" t="s">
        <v>397</v>
      </c>
      <c r="G1564" s="12" t="s">
        <v>187</v>
      </c>
      <c r="H1564" s="15">
        <v>4000</v>
      </c>
      <c r="I1564" s="12"/>
      <c r="J1564" s="12"/>
      <c r="K1564" s="12"/>
      <c r="L1564" s="12"/>
      <c r="M1564" s="15">
        <f t="shared" si="78"/>
        <v>4000</v>
      </c>
      <c r="N1564" s="12"/>
    </row>
    <row r="1565" spans="1:14" x14ac:dyDescent="0.2">
      <c r="A1565" s="7"/>
      <c r="B1565" s="13">
        <v>1100122</v>
      </c>
      <c r="C1565" s="14" t="s">
        <v>413</v>
      </c>
      <c r="D1565" s="14" t="s">
        <v>414</v>
      </c>
      <c r="E1565" s="13">
        <v>2941</v>
      </c>
      <c r="F1565" s="12" t="s">
        <v>397</v>
      </c>
      <c r="G1565" s="12" t="s">
        <v>45</v>
      </c>
      <c r="H1565" s="15">
        <v>4000</v>
      </c>
      <c r="I1565" s="12"/>
      <c r="J1565" s="12"/>
      <c r="K1565" s="12"/>
      <c r="L1565" s="12"/>
      <c r="M1565" s="15">
        <f t="shared" si="78"/>
        <v>4000</v>
      </c>
      <c r="N1565" s="12"/>
    </row>
    <row r="1566" spans="1:14" x14ac:dyDescent="0.2">
      <c r="A1566" s="7"/>
      <c r="B1566" s="13">
        <v>1100122</v>
      </c>
      <c r="C1566" s="14" t="s">
        <v>413</v>
      </c>
      <c r="D1566" s="14" t="s">
        <v>414</v>
      </c>
      <c r="E1566" s="13">
        <v>2961</v>
      </c>
      <c r="F1566" s="12" t="s">
        <v>397</v>
      </c>
      <c r="G1566" s="12" t="s">
        <v>123</v>
      </c>
      <c r="H1566" s="15">
        <v>15000</v>
      </c>
      <c r="I1566" s="12"/>
      <c r="J1566" s="12"/>
      <c r="K1566" s="12"/>
      <c r="L1566" s="12"/>
      <c r="M1566" s="15">
        <f t="shared" si="78"/>
        <v>15000</v>
      </c>
      <c r="N1566" s="12"/>
    </row>
    <row r="1567" spans="1:14" x14ac:dyDescent="0.2">
      <c r="A1567" s="7"/>
      <c r="B1567" s="13">
        <v>1100122</v>
      </c>
      <c r="C1567" s="14" t="s">
        <v>413</v>
      </c>
      <c r="D1567" s="14" t="s">
        <v>414</v>
      </c>
      <c r="E1567" s="13">
        <v>3511</v>
      </c>
      <c r="F1567" s="12" t="s">
        <v>397</v>
      </c>
      <c r="G1567" s="12" t="s">
        <v>91</v>
      </c>
      <c r="H1567" s="15">
        <v>15525</v>
      </c>
      <c r="I1567" s="12"/>
      <c r="J1567" s="12"/>
      <c r="K1567" s="12"/>
      <c r="L1567" s="12"/>
      <c r="M1567" s="15">
        <f t="shared" si="78"/>
        <v>15525</v>
      </c>
      <c r="N1567" s="12"/>
    </row>
    <row r="1568" spans="1:14" x14ac:dyDescent="0.2">
      <c r="A1568" s="7"/>
      <c r="B1568" s="13">
        <v>1100122</v>
      </c>
      <c r="C1568" s="14" t="s">
        <v>413</v>
      </c>
      <c r="D1568" s="14" t="s">
        <v>414</v>
      </c>
      <c r="E1568" s="13">
        <v>3551</v>
      </c>
      <c r="F1568" s="12" t="s">
        <v>397</v>
      </c>
      <c r="G1568" s="12" t="s">
        <v>124</v>
      </c>
      <c r="H1568" s="15">
        <v>7737</v>
      </c>
      <c r="I1568" s="12"/>
      <c r="J1568" s="12"/>
      <c r="K1568" s="12"/>
      <c r="L1568" s="12"/>
      <c r="M1568" s="15">
        <f t="shared" si="78"/>
        <v>7737</v>
      </c>
      <c r="N1568" s="12"/>
    </row>
    <row r="1569" spans="1:14" x14ac:dyDescent="0.2">
      <c r="A1569" s="7"/>
      <c r="B1569" s="13">
        <v>1100122</v>
      </c>
      <c r="C1569" s="14" t="s">
        <v>413</v>
      </c>
      <c r="D1569" s="14" t="s">
        <v>414</v>
      </c>
      <c r="E1569" s="13">
        <v>3613</v>
      </c>
      <c r="F1569" s="12" t="s">
        <v>397</v>
      </c>
      <c r="G1569" s="12" t="s">
        <v>268</v>
      </c>
      <c r="H1569" s="15">
        <v>3312</v>
      </c>
      <c r="I1569" s="12"/>
      <c r="J1569" s="12"/>
      <c r="K1569" s="12"/>
      <c r="L1569" s="12"/>
      <c r="M1569" s="15">
        <f t="shared" si="78"/>
        <v>3312</v>
      </c>
      <c r="N1569" s="12"/>
    </row>
    <row r="1570" spans="1:14" x14ac:dyDescent="0.2">
      <c r="A1570" s="7"/>
      <c r="B1570" s="13">
        <v>1100122</v>
      </c>
      <c r="C1570" s="14" t="s">
        <v>413</v>
      </c>
      <c r="D1570" s="14" t="s">
        <v>414</v>
      </c>
      <c r="E1570" s="13">
        <v>3821</v>
      </c>
      <c r="F1570" s="12" t="s">
        <v>397</v>
      </c>
      <c r="G1570" s="12" t="s">
        <v>101</v>
      </c>
      <c r="H1570" s="15">
        <v>149682</v>
      </c>
      <c r="I1570" s="12"/>
      <c r="J1570" s="12"/>
      <c r="K1570" s="12"/>
      <c r="L1570" s="12"/>
      <c r="M1570" s="15">
        <f t="shared" si="78"/>
        <v>149682</v>
      </c>
      <c r="N1570" s="12"/>
    </row>
    <row r="1571" spans="1:14" x14ac:dyDescent="0.2">
      <c r="A1571" s="7"/>
      <c r="B1571" s="13">
        <v>1100122</v>
      </c>
      <c r="C1571" s="14" t="s">
        <v>413</v>
      </c>
      <c r="D1571" s="14" t="s">
        <v>414</v>
      </c>
      <c r="E1571" s="13">
        <v>4421</v>
      </c>
      <c r="F1571" s="12" t="s">
        <v>397</v>
      </c>
      <c r="G1571" s="12" t="s">
        <v>197</v>
      </c>
      <c r="H1571" s="15">
        <v>838350</v>
      </c>
      <c r="I1571" s="12"/>
      <c r="J1571" s="12"/>
      <c r="K1571" s="12"/>
      <c r="L1571" s="12"/>
      <c r="M1571" s="15">
        <f t="shared" si="78"/>
        <v>838350</v>
      </c>
      <c r="N1571" s="12"/>
    </row>
    <row r="1572" spans="1:14" ht="15" x14ac:dyDescent="0.2">
      <c r="A1572" s="7"/>
      <c r="B1572" s="13">
        <v>1500522</v>
      </c>
      <c r="C1572" s="14" t="s">
        <v>413</v>
      </c>
      <c r="D1572" s="14" t="s">
        <v>414</v>
      </c>
      <c r="E1572" s="13">
        <v>1131</v>
      </c>
      <c r="F1572" s="12" t="s">
        <v>397</v>
      </c>
      <c r="G1572" s="14" t="s">
        <v>55</v>
      </c>
      <c r="H1572" s="15">
        <v>1588173.61</v>
      </c>
      <c r="I1572" s="12"/>
      <c r="J1572" s="12"/>
      <c r="K1572" s="29"/>
      <c r="L1572" s="30"/>
      <c r="M1572" s="15">
        <f t="shared" si="78"/>
        <v>1588173.61</v>
      </c>
      <c r="N1572" s="31"/>
    </row>
    <row r="1573" spans="1:14" ht="45" x14ac:dyDescent="0.2">
      <c r="A1573" s="7" t="s">
        <v>1881</v>
      </c>
      <c r="B1573" s="13">
        <v>1500522</v>
      </c>
      <c r="C1573" s="14" t="s">
        <v>413</v>
      </c>
      <c r="D1573" s="14" t="s">
        <v>414</v>
      </c>
      <c r="E1573" s="13">
        <v>1321</v>
      </c>
      <c r="F1573" s="12" t="s">
        <v>397</v>
      </c>
      <c r="G1573" s="12" t="s">
        <v>56</v>
      </c>
      <c r="H1573" s="15">
        <v>53538.57</v>
      </c>
      <c r="I1573" s="12"/>
      <c r="J1573" s="12"/>
      <c r="K1573" s="29"/>
      <c r="L1573" s="30">
        <v>11000</v>
      </c>
      <c r="M1573" s="15">
        <f t="shared" si="78"/>
        <v>42538.57</v>
      </c>
      <c r="N1573" s="35" t="s">
        <v>1886</v>
      </c>
    </row>
    <row r="1574" spans="1:14" x14ac:dyDescent="0.2">
      <c r="A1574" s="7"/>
      <c r="B1574" s="13">
        <v>1500522</v>
      </c>
      <c r="C1574" s="14" t="s">
        <v>413</v>
      </c>
      <c r="D1574" s="14" t="s">
        <v>414</v>
      </c>
      <c r="E1574" s="13">
        <v>1323</v>
      </c>
      <c r="F1574" s="12" t="s">
        <v>397</v>
      </c>
      <c r="G1574" s="12" t="s">
        <v>57</v>
      </c>
      <c r="H1574" s="15">
        <v>157531.57</v>
      </c>
      <c r="I1574" s="12"/>
      <c r="J1574" s="12"/>
      <c r="K1574" s="29"/>
      <c r="L1574" s="30"/>
      <c r="M1574" s="15">
        <f t="shared" si="78"/>
        <v>157531.57</v>
      </c>
      <c r="N1574" s="12"/>
    </row>
    <row r="1575" spans="1:14" x14ac:dyDescent="0.2">
      <c r="A1575" s="7"/>
      <c r="B1575" s="13">
        <v>1500522</v>
      </c>
      <c r="C1575" s="14" t="s">
        <v>413</v>
      </c>
      <c r="D1575" s="14" t="s">
        <v>414</v>
      </c>
      <c r="E1575" s="13">
        <v>1413</v>
      </c>
      <c r="F1575" s="12" t="s">
        <v>397</v>
      </c>
      <c r="G1575" s="12" t="s">
        <v>58</v>
      </c>
      <c r="H1575" s="15">
        <v>333304.64</v>
      </c>
      <c r="I1575" s="12"/>
      <c r="J1575" s="12"/>
      <c r="K1575" s="12"/>
      <c r="L1575" s="12"/>
      <c r="M1575" s="15">
        <f t="shared" si="78"/>
        <v>333304.64</v>
      </c>
      <c r="N1575" s="12"/>
    </row>
    <row r="1576" spans="1:14" x14ac:dyDescent="0.2">
      <c r="A1576" s="7"/>
      <c r="B1576" s="13">
        <v>1500522</v>
      </c>
      <c r="C1576" s="14" t="s">
        <v>413</v>
      </c>
      <c r="D1576" s="14" t="s">
        <v>414</v>
      </c>
      <c r="E1576" s="13">
        <v>1421</v>
      </c>
      <c r="F1576" s="12" t="s">
        <v>397</v>
      </c>
      <c r="G1576" s="12" t="s">
        <v>59</v>
      </c>
      <c r="H1576" s="15">
        <v>98384.05</v>
      </c>
      <c r="I1576" s="12"/>
      <c r="J1576" s="12"/>
      <c r="K1576" s="12"/>
      <c r="L1576" s="12"/>
      <c r="M1576" s="15">
        <f t="shared" si="78"/>
        <v>98384.05</v>
      </c>
      <c r="N1576" s="12"/>
    </row>
    <row r="1577" spans="1:14" x14ac:dyDescent="0.2">
      <c r="A1577" s="7"/>
      <c r="B1577" s="13">
        <v>1500522</v>
      </c>
      <c r="C1577" s="14" t="s">
        <v>413</v>
      </c>
      <c r="D1577" s="14" t="s">
        <v>414</v>
      </c>
      <c r="E1577" s="13">
        <v>1431</v>
      </c>
      <c r="F1577" s="12" t="s">
        <v>397</v>
      </c>
      <c r="G1577" s="12" t="s">
        <v>60</v>
      </c>
      <c r="H1577" s="15">
        <v>104800.15</v>
      </c>
      <c r="I1577" s="12"/>
      <c r="J1577" s="12"/>
      <c r="K1577" s="12"/>
      <c r="L1577" s="12"/>
      <c r="M1577" s="15">
        <f t="shared" si="78"/>
        <v>104800.15</v>
      </c>
      <c r="N1577" s="12"/>
    </row>
    <row r="1578" spans="1:14" x14ac:dyDescent="0.2">
      <c r="A1578" s="7"/>
      <c r="B1578" s="13">
        <v>1500522</v>
      </c>
      <c r="C1578" s="14" t="s">
        <v>413</v>
      </c>
      <c r="D1578" s="14" t="s">
        <v>414</v>
      </c>
      <c r="E1578" s="13">
        <v>1542</v>
      </c>
      <c r="F1578" s="12" t="s">
        <v>397</v>
      </c>
      <c r="G1578" s="12" t="s">
        <v>63</v>
      </c>
      <c r="H1578" s="15">
        <v>102848.59</v>
      </c>
      <c r="I1578" s="12"/>
      <c r="J1578" s="12"/>
      <c r="K1578" s="29"/>
      <c r="L1578" s="12"/>
      <c r="M1578" s="15">
        <f t="shared" si="78"/>
        <v>102848.59</v>
      </c>
      <c r="N1578" s="12"/>
    </row>
    <row r="1579" spans="1:14" x14ac:dyDescent="0.2">
      <c r="A1579" s="7"/>
      <c r="B1579" s="13">
        <v>1500522</v>
      </c>
      <c r="C1579" s="14" t="s">
        <v>413</v>
      </c>
      <c r="D1579" s="14" t="s">
        <v>414</v>
      </c>
      <c r="E1579" s="13">
        <v>1543</v>
      </c>
      <c r="F1579" s="12" t="s">
        <v>397</v>
      </c>
      <c r="G1579" s="12" t="s">
        <v>64</v>
      </c>
      <c r="H1579" s="15">
        <v>71691.429999999993</v>
      </c>
      <c r="I1579" s="12"/>
      <c r="J1579" s="12"/>
      <c r="K1579" s="29"/>
      <c r="L1579" s="12"/>
      <c r="M1579" s="15">
        <f t="shared" si="78"/>
        <v>71691.429999999993</v>
      </c>
      <c r="N1579" s="12"/>
    </row>
    <row r="1580" spans="1:14" x14ac:dyDescent="0.2">
      <c r="A1580" s="7"/>
      <c r="B1580" s="13">
        <v>1500522</v>
      </c>
      <c r="C1580" s="14" t="s">
        <v>413</v>
      </c>
      <c r="D1580" s="14" t="s">
        <v>414</v>
      </c>
      <c r="E1580" s="13">
        <v>1544</v>
      </c>
      <c r="F1580" s="12" t="s">
        <v>397</v>
      </c>
      <c r="G1580" s="12" t="s">
        <v>65</v>
      </c>
      <c r="H1580" s="15">
        <v>24750.25</v>
      </c>
      <c r="I1580" s="12"/>
      <c r="J1580" s="12"/>
      <c r="K1580" s="29"/>
      <c r="L1580" s="30"/>
      <c r="M1580" s="15">
        <f t="shared" si="78"/>
        <v>24750.25</v>
      </c>
      <c r="N1580" s="12"/>
    </row>
    <row r="1581" spans="1:14" x14ac:dyDescent="0.2">
      <c r="A1581" s="7"/>
      <c r="B1581" s="13">
        <v>1500522</v>
      </c>
      <c r="C1581" s="14" t="s">
        <v>413</v>
      </c>
      <c r="D1581" s="14" t="s">
        <v>414</v>
      </c>
      <c r="E1581" s="13">
        <v>1591</v>
      </c>
      <c r="F1581" s="12" t="s">
        <v>397</v>
      </c>
      <c r="G1581" s="12" t="s">
        <v>111</v>
      </c>
      <c r="H1581" s="15">
        <v>10215.92</v>
      </c>
      <c r="I1581" s="12"/>
      <c r="J1581" s="12"/>
      <c r="K1581" s="12"/>
      <c r="L1581" s="12"/>
      <c r="M1581" s="15">
        <f t="shared" si="78"/>
        <v>10215.92</v>
      </c>
      <c r="N1581" s="12"/>
    </row>
    <row r="1582" spans="1:14" ht="45" x14ac:dyDescent="0.2">
      <c r="A1582" s="7">
        <v>43</v>
      </c>
      <c r="B1582" s="13">
        <v>1500522</v>
      </c>
      <c r="C1582" s="14" t="s">
        <v>413</v>
      </c>
      <c r="D1582" s="14" t="s">
        <v>414</v>
      </c>
      <c r="E1582" s="13">
        <v>3981</v>
      </c>
      <c r="F1582" s="12" t="s">
        <v>397</v>
      </c>
      <c r="G1582" s="12" t="s">
        <v>66</v>
      </c>
      <c r="H1582" s="15">
        <v>39107.18</v>
      </c>
      <c r="I1582" s="12"/>
      <c r="J1582" s="12"/>
      <c r="K1582" s="29">
        <v>7000</v>
      </c>
      <c r="L1582" s="30"/>
      <c r="M1582" s="15">
        <f t="shared" si="78"/>
        <v>46107.18</v>
      </c>
      <c r="N1582" s="35" t="s">
        <v>1865</v>
      </c>
    </row>
    <row r="1583" spans="1:14" ht="15" x14ac:dyDescent="0.25">
      <c r="A1583" s="7" t="s">
        <v>274</v>
      </c>
      <c r="B1583" s="23" t="s">
        <v>415</v>
      </c>
      <c r="C1583" s="23"/>
      <c r="D1583" s="23"/>
      <c r="E1583" s="23"/>
      <c r="F1583" s="24"/>
      <c r="G1583" s="25" t="s">
        <v>18</v>
      </c>
      <c r="H1583" s="27">
        <v>3688587.7299999995</v>
      </c>
      <c r="I1583" s="27">
        <f t="shared" ref="I1583:L1583" si="79">SUM(I1554:I1582)</f>
        <v>0</v>
      </c>
      <c r="J1583" s="27">
        <f t="shared" si="79"/>
        <v>0</v>
      </c>
      <c r="K1583" s="27">
        <f t="shared" si="79"/>
        <v>7000</v>
      </c>
      <c r="L1583" s="27">
        <f t="shared" si="79"/>
        <v>11000</v>
      </c>
      <c r="M1583" s="27">
        <f>SUM(M1554:M1582)</f>
        <v>3684587.7299999995</v>
      </c>
      <c r="N1583" s="12"/>
    </row>
    <row r="1584" spans="1:14" ht="15" x14ac:dyDescent="0.25">
      <c r="A1584" s="7"/>
      <c r="B1584" s="23" t="s">
        <v>416</v>
      </c>
      <c r="C1584" s="21"/>
      <c r="D1584" s="21"/>
      <c r="E1584" s="32"/>
      <c r="F1584" s="21"/>
      <c r="G1584" s="33"/>
      <c r="H1584" s="21"/>
      <c r="I1584" s="21"/>
      <c r="J1584" s="21"/>
      <c r="K1584" s="21"/>
      <c r="L1584" s="21"/>
      <c r="M1584" s="21"/>
      <c r="N1584" s="12"/>
    </row>
    <row r="1585" spans="1:14" x14ac:dyDescent="0.2">
      <c r="A1585" s="7"/>
      <c r="B1585" s="13">
        <v>1100121</v>
      </c>
      <c r="C1585" s="14" t="s">
        <v>417</v>
      </c>
      <c r="D1585" s="14" t="s">
        <v>418</v>
      </c>
      <c r="E1585" s="13">
        <v>3511</v>
      </c>
      <c r="F1585" s="12" t="s">
        <v>419</v>
      </c>
      <c r="G1585" s="12" t="s">
        <v>91</v>
      </c>
      <c r="H1585" s="15">
        <v>1500000</v>
      </c>
      <c r="I1585" s="12"/>
      <c r="J1585" s="12"/>
      <c r="K1585" s="105"/>
      <c r="L1585" s="105"/>
      <c r="M1585" s="15">
        <f t="shared" ref="M1585:M1616" si="80">H1585+I1585-J1585+K1585-L1585</f>
        <v>1500000</v>
      </c>
      <c r="N1585" s="12"/>
    </row>
    <row r="1586" spans="1:14" x14ac:dyDescent="0.2">
      <c r="A1586" s="7"/>
      <c r="B1586" s="13">
        <v>1100122</v>
      </c>
      <c r="C1586" s="14" t="s">
        <v>417</v>
      </c>
      <c r="D1586" s="14" t="s">
        <v>418</v>
      </c>
      <c r="E1586" s="13">
        <v>2111</v>
      </c>
      <c r="F1586" s="12" t="s">
        <v>419</v>
      </c>
      <c r="G1586" s="12" t="s">
        <v>37</v>
      </c>
      <c r="H1586" s="15">
        <v>25875</v>
      </c>
      <c r="I1586" s="12"/>
      <c r="J1586" s="12"/>
      <c r="K1586" s="105"/>
      <c r="L1586" s="106"/>
      <c r="M1586" s="15">
        <f t="shared" si="80"/>
        <v>25875</v>
      </c>
      <c r="N1586" s="12"/>
    </row>
    <row r="1587" spans="1:14" x14ac:dyDescent="0.2">
      <c r="A1587" s="7"/>
      <c r="B1587" s="13">
        <v>1100122</v>
      </c>
      <c r="C1587" s="44" t="s">
        <v>417</v>
      </c>
      <c r="D1587" s="44" t="s">
        <v>418</v>
      </c>
      <c r="E1587" s="13">
        <v>2112</v>
      </c>
      <c r="F1587" s="34" t="s">
        <v>419</v>
      </c>
      <c r="G1587" s="12" t="s">
        <v>38</v>
      </c>
      <c r="H1587" s="15">
        <v>24000</v>
      </c>
      <c r="I1587" s="12"/>
      <c r="J1587" s="12"/>
      <c r="K1587" s="29"/>
      <c r="L1587" s="30"/>
      <c r="M1587" s="15">
        <f t="shared" si="80"/>
        <v>24000</v>
      </c>
      <c r="N1587" s="47"/>
    </row>
    <row r="1588" spans="1:14" ht="15" x14ac:dyDescent="0.2">
      <c r="A1588" s="7"/>
      <c r="B1588" s="13">
        <v>1100122</v>
      </c>
      <c r="C1588" s="14" t="s">
        <v>417</v>
      </c>
      <c r="D1588" s="14" t="s">
        <v>418</v>
      </c>
      <c r="E1588" s="13">
        <v>2121</v>
      </c>
      <c r="F1588" s="12" t="s">
        <v>419</v>
      </c>
      <c r="G1588" s="12" t="s">
        <v>119</v>
      </c>
      <c r="H1588" s="15">
        <v>1525</v>
      </c>
      <c r="I1588" s="12"/>
      <c r="J1588" s="12"/>
      <c r="K1588" s="46"/>
      <c r="L1588" s="30"/>
      <c r="M1588" s="15">
        <f t="shared" si="80"/>
        <v>1525</v>
      </c>
      <c r="N1588" s="35"/>
    </row>
    <row r="1589" spans="1:14" x14ac:dyDescent="0.2">
      <c r="A1589" s="7"/>
      <c r="B1589" s="13">
        <v>1100122</v>
      </c>
      <c r="C1589" s="14" t="s">
        <v>417</v>
      </c>
      <c r="D1589" s="14" t="s">
        <v>418</v>
      </c>
      <c r="E1589" s="13">
        <v>2141</v>
      </c>
      <c r="F1589" s="12" t="s">
        <v>419</v>
      </c>
      <c r="G1589" s="12" t="s">
        <v>39</v>
      </c>
      <c r="H1589" s="15">
        <v>510.4</v>
      </c>
      <c r="I1589" s="12"/>
      <c r="J1589" s="12"/>
      <c r="K1589" s="46"/>
      <c r="L1589" s="30"/>
      <c r="M1589" s="15">
        <f t="shared" si="80"/>
        <v>510.4</v>
      </c>
      <c r="N1589" s="12"/>
    </row>
    <row r="1590" spans="1:14" x14ac:dyDescent="0.2">
      <c r="A1590" s="7"/>
      <c r="B1590" s="13">
        <v>1100122</v>
      </c>
      <c r="C1590" s="14" t="s">
        <v>417</v>
      </c>
      <c r="D1590" s="14" t="s">
        <v>418</v>
      </c>
      <c r="E1590" s="13">
        <v>2161</v>
      </c>
      <c r="F1590" s="12" t="s">
        <v>419</v>
      </c>
      <c r="G1590" s="12" t="s">
        <v>40</v>
      </c>
      <c r="H1590" s="15">
        <v>87975</v>
      </c>
      <c r="I1590" s="12"/>
      <c r="J1590" s="12"/>
      <c r="K1590" s="29"/>
      <c r="L1590" s="30"/>
      <c r="M1590" s="15">
        <f t="shared" si="80"/>
        <v>87975</v>
      </c>
      <c r="N1590" s="12"/>
    </row>
    <row r="1591" spans="1:14" x14ac:dyDescent="0.2">
      <c r="A1591" s="7"/>
      <c r="B1591" s="13">
        <v>1100122</v>
      </c>
      <c r="C1591" s="14" t="s">
        <v>417</v>
      </c>
      <c r="D1591" s="14" t="s">
        <v>418</v>
      </c>
      <c r="E1591" s="13">
        <v>2212</v>
      </c>
      <c r="F1591" s="12" t="s">
        <v>419</v>
      </c>
      <c r="G1591" s="12" t="s">
        <v>41</v>
      </c>
      <c r="H1591" s="15">
        <v>0</v>
      </c>
      <c r="I1591" s="12"/>
      <c r="J1591" s="12"/>
      <c r="K1591" s="29"/>
      <c r="L1591" s="30"/>
      <c r="M1591" s="15">
        <f t="shared" si="80"/>
        <v>0</v>
      </c>
      <c r="N1591" s="12"/>
    </row>
    <row r="1592" spans="1:14" ht="15" x14ac:dyDescent="0.2">
      <c r="A1592" s="7"/>
      <c r="B1592" s="13">
        <v>1100122</v>
      </c>
      <c r="C1592" s="14" t="s">
        <v>417</v>
      </c>
      <c r="D1592" s="14" t="s">
        <v>418</v>
      </c>
      <c r="E1592" s="13">
        <v>2411</v>
      </c>
      <c r="F1592" s="12" t="s">
        <v>419</v>
      </c>
      <c r="G1592" s="12" t="s">
        <v>75</v>
      </c>
      <c r="H1592" s="15">
        <v>0</v>
      </c>
      <c r="I1592" s="12"/>
      <c r="J1592" s="12"/>
      <c r="K1592" s="29"/>
      <c r="L1592" s="30"/>
      <c r="M1592" s="15">
        <f t="shared" si="80"/>
        <v>0</v>
      </c>
      <c r="N1592" s="31"/>
    </row>
    <row r="1593" spans="1:14" ht="15" x14ac:dyDescent="0.2">
      <c r="A1593" s="7"/>
      <c r="B1593" s="13">
        <v>1100122</v>
      </c>
      <c r="C1593" s="14" t="s">
        <v>417</v>
      </c>
      <c r="D1593" s="14" t="s">
        <v>418</v>
      </c>
      <c r="E1593" s="13">
        <v>2421</v>
      </c>
      <c r="F1593" s="12" t="s">
        <v>419</v>
      </c>
      <c r="G1593" s="12" t="s">
        <v>130</v>
      </c>
      <c r="H1593" s="15">
        <v>0</v>
      </c>
      <c r="I1593" s="12"/>
      <c r="J1593" s="12"/>
      <c r="K1593" s="29"/>
      <c r="L1593" s="30"/>
      <c r="M1593" s="15">
        <f t="shared" si="80"/>
        <v>0</v>
      </c>
      <c r="N1593" s="35"/>
    </row>
    <row r="1594" spans="1:14" ht="15" x14ac:dyDescent="0.2">
      <c r="A1594" s="7"/>
      <c r="B1594" s="13">
        <v>1100122</v>
      </c>
      <c r="C1594" s="14" t="s">
        <v>417</v>
      </c>
      <c r="D1594" s="14" t="s">
        <v>418</v>
      </c>
      <c r="E1594" s="13">
        <v>2431</v>
      </c>
      <c r="F1594" s="12" t="s">
        <v>419</v>
      </c>
      <c r="G1594" s="12" t="s">
        <v>76</v>
      </c>
      <c r="H1594" s="15">
        <v>5000</v>
      </c>
      <c r="I1594" s="12"/>
      <c r="J1594" s="12"/>
      <c r="K1594" s="29"/>
      <c r="L1594" s="30"/>
      <c r="M1594" s="15">
        <f t="shared" si="80"/>
        <v>5000</v>
      </c>
      <c r="N1594" s="35"/>
    </row>
    <row r="1595" spans="1:14" x14ac:dyDescent="0.2">
      <c r="A1595" s="7"/>
      <c r="B1595" s="13">
        <v>1100122</v>
      </c>
      <c r="C1595" s="14" t="s">
        <v>417</v>
      </c>
      <c r="D1595" s="14" t="s">
        <v>418</v>
      </c>
      <c r="E1595" s="13">
        <v>2461</v>
      </c>
      <c r="F1595" s="12" t="s">
        <v>419</v>
      </c>
      <c r="G1595" s="12" t="s">
        <v>43</v>
      </c>
      <c r="H1595" s="15">
        <v>36225</v>
      </c>
      <c r="I1595" s="12"/>
      <c r="J1595" s="12"/>
      <c r="K1595" s="29"/>
      <c r="L1595" s="30"/>
      <c r="M1595" s="15">
        <f t="shared" si="80"/>
        <v>36225</v>
      </c>
      <c r="N1595" s="12"/>
    </row>
    <row r="1596" spans="1:14" ht="15" x14ac:dyDescent="0.2">
      <c r="A1596" s="7"/>
      <c r="B1596" s="13">
        <v>1100122</v>
      </c>
      <c r="C1596" s="14" t="s">
        <v>417</v>
      </c>
      <c r="D1596" s="14" t="s">
        <v>418</v>
      </c>
      <c r="E1596" s="13">
        <v>2471</v>
      </c>
      <c r="F1596" s="12" t="s">
        <v>419</v>
      </c>
      <c r="G1596" s="12" t="s">
        <v>78</v>
      </c>
      <c r="H1596" s="15">
        <v>28215.91</v>
      </c>
      <c r="I1596" s="12"/>
      <c r="J1596" s="12"/>
      <c r="K1596" s="29"/>
      <c r="L1596" s="30"/>
      <c r="M1596" s="15">
        <f t="shared" si="80"/>
        <v>28215.91</v>
      </c>
      <c r="N1596" s="35"/>
    </row>
    <row r="1597" spans="1:14" x14ac:dyDescent="0.2">
      <c r="A1597" s="7"/>
      <c r="B1597" s="13">
        <v>1100122</v>
      </c>
      <c r="C1597" s="14" t="s">
        <v>417</v>
      </c>
      <c r="D1597" s="14" t="s">
        <v>418</v>
      </c>
      <c r="E1597" s="13">
        <v>2491</v>
      </c>
      <c r="F1597" s="12" t="s">
        <v>419</v>
      </c>
      <c r="G1597" s="12" t="s">
        <v>80</v>
      </c>
      <c r="H1597" s="15">
        <v>46575</v>
      </c>
      <c r="I1597" s="12"/>
      <c r="J1597" s="12"/>
      <c r="K1597" s="29"/>
      <c r="L1597" s="30"/>
      <c r="M1597" s="15">
        <f t="shared" si="80"/>
        <v>46575</v>
      </c>
      <c r="N1597" s="12"/>
    </row>
    <row r="1598" spans="1:14" x14ac:dyDescent="0.2">
      <c r="A1598" s="7"/>
      <c r="B1598" s="13">
        <v>1100122</v>
      </c>
      <c r="C1598" s="14" t="s">
        <v>417</v>
      </c>
      <c r="D1598" s="14" t="s">
        <v>418</v>
      </c>
      <c r="E1598" s="13">
        <v>2511</v>
      </c>
      <c r="F1598" s="12" t="s">
        <v>419</v>
      </c>
      <c r="G1598" s="12" t="s">
        <v>143</v>
      </c>
      <c r="H1598" s="15">
        <v>61750</v>
      </c>
      <c r="I1598" s="12"/>
      <c r="J1598" s="12"/>
      <c r="K1598" s="29"/>
      <c r="L1598" s="30"/>
      <c r="M1598" s="15">
        <f t="shared" si="80"/>
        <v>61750</v>
      </c>
      <c r="N1598" s="12"/>
    </row>
    <row r="1599" spans="1:14" ht="15" x14ac:dyDescent="0.2">
      <c r="A1599" s="7"/>
      <c r="B1599" s="13">
        <v>1100122</v>
      </c>
      <c r="C1599" s="14" t="s">
        <v>417</v>
      </c>
      <c r="D1599" s="14" t="s">
        <v>418</v>
      </c>
      <c r="E1599" s="13">
        <v>2521</v>
      </c>
      <c r="F1599" s="12" t="s">
        <v>419</v>
      </c>
      <c r="G1599" s="12" t="s">
        <v>403</v>
      </c>
      <c r="H1599" s="15">
        <v>1160</v>
      </c>
      <c r="I1599" s="12"/>
      <c r="J1599" s="12"/>
      <c r="K1599" s="29"/>
      <c r="L1599" s="30"/>
      <c r="M1599" s="15">
        <f t="shared" si="80"/>
        <v>1160</v>
      </c>
      <c r="N1599" s="35"/>
    </row>
    <row r="1600" spans="1:14" x14ac:dyDescent="0.2">
      <c r="A1600" s="7"/>
      <c r="B1600" s="13">
        <v>1100122</v>
      </c>
      <c r="C1600" s="14" t="s">
        <v>417</v>
      </c>
      <c r="D1600" s="14" t="s">
        <v>418</v>
      </c>
      <c r="E1600" s="13">
        <v>2522</v>
      </c>
      <c r="F1600" s="12" t="s">
        <v>419</v>
      </c>
      <c r="G1600" s="12" t="s">
        <v>158</v>
      </c>
      <c r="H1600" s="15">
        <v>0</v>
      </c>
      <c r="I1600" s="12"/>
      <c r="J1600" s="12"/>
      <c r="K1600" s="29"/>
      <c r="L1600" s="30"/>
      <c r="M1600" s="15">
        <f t="shared" si="80"/>
        <v>0</v>
      </c>
      <c r="N1600" s="12"/>
    </row>
    <row r="1601" spans="1:14" ht="15" x14ac:dyDescent="0.2">
      <c r="A1601" s="7"/>
      <c r="B1601" s="13">
        <v>1100122</v>
      </c>
      <c r="C1601" s="14" t="s">
        <v>417</v>
      </c>
      <c r="D1601" s="14" t="s">
        <v>418</v>
      </c>
      <c r="E1601" s="13">
        <v>2541</v>
      </c>
      <c r="F1601" s="12" t="s">
        <v>419</v>
      </c>
      <c r="G1601" s="12" t="s">
        <v>159</v>
      </c>
      <c r="H1601" s="15">
        <v>4350</v>
      </c>
      <c r="I1601" s="12"/>
      <c r="J1601" s="12"/>
      <c r="K1601" s="29"/>
      <c r="L1601" s="30"/>
      <c r="M1601" s="15">
        <f t="shared" si="80"/>
        <v>4350</v>
      </c>
      <c r="N1601" s="35"/>
    </row>
    <row r="1602" spans="1:14" x14ac:dyDescent="0.2">
      <c r="A1602" s="7"/>
      <c r="B1602" s="13">
        <v>1100122</v>
      </c>
      <c r="C1602" s="14" t="s">
        <v>417</v>
      </c>
      <c r="D1602" s="14" t="s">
        <v>418</v>
      </c>
      <c r="E1602" s="13">
        <v>2551</v>
      </c>
      <c r="F1602" s="12" t="s">
        <v>419</v>
      </c>
      <c r="G1602" s="12" t="s">
        <v>184</v>
      </c>
      <c r="H1602" s="15">
        <v>77625</v>
      </c>
      <c r="I1602" s="12"/>
      <c r="J1602" s="12"/>
      <c r="K1602" s="29"/>
      <c r="L1602" s="30"/>
      <c r="M1602" s="15">
        <f t="shared" si="80"/>
        <v>77625</v>
      </c>
      <c r="N1602" s="12"/>
    </row>
    <row r="1603" spans="1:14" x14ac:dyDescent="0.2">
      <c r="A1603" s="7"/>
      <c r="B1603" s="13">
        <v>1100122</v>
      </c>
      <c r="C1603" s="14" t="s">
        <v>417</v>
      </c>
      <c r="D1603" s="14" t="s">
        <v>418</v>
      </c>
      <c r="E1603" s="13">
        <v>2561</v>
      </c>
      <c r="F1603" s="12" t="s">
        <v>419</v>
      </c>
      <c r="G1603" s="12" t="s">
        <v>81</v>
      </c>
      <c r="H1603" s="15">
        <v>15000</v>
      </c>
      <c r="I1603" s="12"/>
      <c r="J1603" s="12"/>
      <c r="K1603" s="29"/>
      <c r="L1603" s="30"/>
      <c r="M1603" s="15">
        <f t="shared" si="80"/>
        <v>15000</v>
      </c>
      <c r="N1603" s="12"/>
    </row>
    <row r="1604" spans="1:14" ht="15" x14ac:dyDescent="0.2">
      <c r="A1604" s="7"/>
      <c r="B1604" s="13">
        <v>1100122</v>
      </c>
      <c r="C1604" s="14" t="s">
        <v>417</v>
      </c>
      <c r="D1604" s="14" t="s">
        <v>418</v>
      </c>
      <c r="E1604" s="13">
        <v>2613</v>
      </c>
      <c r="F1604" s="12" t="s">
        <v>419</v>
      </c>
      <c r="G1604" s="12" t="s">
        <v>420</v>
      </c>
      <c r="H1604" s="15">
        <v>15050</v>
      </c>
      <c r="I1604" s="12"/>
      <c r="J1604" s="12"/>
      <c r="K1604" s="29"/>
      <c r="L1604" s="30"/>
      <c r="M1604" s="15">
        <f t="shared" si="80"/>
        <v>15050</v>
      </c>
      <c r="N1604" s="35"/>
    </row>
    <row r="1605" spans="1:14" ht="15" x14ac:dyDescent="0.2">
      <c r="A1605" s="7"/>
      <c r="B1605" s="13">
        <v>1100122</v>
      </c>
      <c r="C1605" s="14" t="s">
        <v>417</v>
      </c>
      <c r="D1605" s="14" t="s">
        <v>418</v>
      </c>
      <c r="E1605" s="13">
        <v>2721</v>
      </c>
      <c r="F1605" s="12" t="s">
        <v>419</v>
      </c>
      <c r="G1605" s="12" t="s">
        <v>161</v>
      </c>
      <c r="H1605" s="15">
        <v>284.20000000000073</v>
      </c>
      <c r="I1605" s="12"/>
      <c r="J1605" s="12"/>
      <c r="K1605" s="29"/>
      <c r="L1605" s="30"/>
      <c r="M1605" s="15">
        <f t="shared" si="80"/>
        <v>284.20000000000073</v>
      </c>
      <c r="N1605" s="35"/>
    </row>
    <row r="1606" spans="1:14" x14ac:dyDescent="0.2">
      <c r="A1606" s="7"/>
      <c r="B1606" s="13">
        <v>1100122</v>
      </c>
      <c r="C1606" s="14" t="s">
        <v>417</v>
      </c>
      <c r="D1606" s="14" t="s">
        <v>418</v>
      </c>
      <c r="E1606" s="13">
        <v>2722</v>
      </c>
      <c r="F1606" s="12" t="s">
        <v>419</v>
      </c>
      <c r="G1606" s="12" t="s">
        <v>82</v>
      </c>
      <c r="H1606" s="15">
        <v>20700</v>
      </c>
      <c r="I1606" s="12"/>
      <c r="J1606" s="12"/>
      <c r="K1606" s="29"/>
      <c r="L1606" s="30"/>
      <c r="M1606" s="15">
        <f t="shared" si="80"/>
        <v>20700</v>
      </c>
      <c r="N1606" s="12"/>
    </row>
    <row r="1607" spans="1:14" ht="15" x14ac:dyDescent="0.2">
      <c r="A1607" s="7"/>
      <c r="B1607" s="13">
        <v>1100122</v>
      </c>
      <c r="C1607" s="14" t="s">
        <v>417</v>
      </c>
      <c r="D1607" s="14" t="s">
        <v>418</v>
      </c>
      <c r="E1607" s="13">
        <v>2911</v>
      </c>
      <c r="F1607" s="12" t="s">
        <v>419</v>
      </c>
      <c r="G1607" s="12" t="s">
        <v>44</v>
      </c>
      <c r="H1607" s="15">
        <v>18014.599999999999</v>
      </c>
      <c r="I1607" s="12"/>
      <c r="J1607" s="12"/>
      <c r="K1607" s="29"/>
      <c r="L1607" s="30"/>
      <c r="M1607" s="15">
        <f t="shared" si="80"/>
        <v>18014.599999999999</v>
      </c>
      <c r="N1607" s="35"/>
    </row>
    <row r="1608" spans="1:14" ht="15" x14ac:dyDescent="0.2">
      <c r="A1608" s="7"/>
      <c r="B1608" s="13">
        <v>1100122</v>
      </c>
      <c r="C1608" s="14" t="s">
        <v>417</v>
      </c>
      <c r="D1608" s="14" t="s">
        <v>418</v>
      </c>
      <c r="E1608" s="13">
        <v>2921</v>
      </c>
      <c r="F1608" s="12" t="s">
        <v>419</v>
      </c>
      <c r="G1608" s="12" t="s">
        <v>122</v>
      </c>
      <c r="H1608" s="15">
        <v>9164</v>
      </c>
      <c r="I1608" s="12"/>
      <c r="J1608" s="12"/>
      <c r="K1608" s="29"/>
      <c r="L1608" s="30"/>
      <c r="M1608" s="15">
        <f t="shared" si="80"/>
        <v>9164</v>
      </c>
      <c r="N1608" s="35"/>
    </row>
    <row r="1609" spans="1:14" ht="15" x14ac:dyDescent="0.2">
      <c r="A1609" s="7"/>
      <c r="B1609" s="13">
        <v>1100122</v>
      </c>
      <c r="C1609" s="14" t="s">
        <v>417</v>
      </c>
      <c r="D1609" s="14" t="s">
        <v>418</v>
      </c>
      <c r="E1609" s="13">
        <v>2961</v>
      </c>
      <c r="F1609" s="12" t="s">
        <v>419</v>
      </c>
      <c r="G1609" s="12" t="s">
        <v>123</v>
      </c>
      <c r="H1609" s="15">
        <v>188500</v>
      </c>
      <c r="I1609" s="12"/>
      <c r="J1609" s="12"/>
      <c r="K1609" s="29"/>
      <c r="L1609" s="30"/>
      <c r="M1609" s="15">
        <f t="shared" si="80"/>
        <v>188500</v>
      </c>
      <c r="N1609" s="31"/>
    </row>
    <row r="1610" spans="1:14" ht="15" x14ac:dyDescent="0.2">
      <c r="A1610" s="7"/>
      <c r="B1610" s="13">
        <v>1100122</v>
      </c>
      <c r="C1610" s="14" t="s">
        <v>417</v>
      </c>
      <c r="D1610" s="14" t="s">
        <v>418</v>
      </c>
      <c r="E1610" s="13">
        <v>2981</v>
      </c>
      <c r="F1610" s="12" t="s">
        <v>419</v>
      </c>
      <c r="G1610" s="12" t="s">
        <v>299</v>
      </c>
      <c r="H1610" s="15">
        <v>621400</v>
      </c>
      <c r="I1610" s="12"/>
      <c r="J1610" s="12"/>
      <c r="K1610" s="29"/>
      <c r="L1610" s="30"/>
      <c r="M1610" s="15">
        <f t="shared" si="80"/>
        <v>621400</v>
      </c>
      <c r="N1610" s="35"/>
    </row>
    <row r="1611" spans="1:14" ht="15" x14ac:dyDescent="0.2">
      <c r="A1611" s="7"/>
      <c r="B1611" s="13">
        <v>1100122</v>
      </c>
      <c r="C1611" s="14" t="s">
        <v>417</v>
      </c>
      <c r="D1611" s="14" t="s">
        <v>418</v>
      </c>
      <c r="E1611" s="13">
        <v>3121</v>
      </c>
      <c r="F1611" s="12" t="s">
        <v>419</v>
      </c>
      <c r="G1611" s="12" t="s">
        <v>278</v>
      </c>
      <c r="H1611" s="15">
        <v>1353500</v>
      </c>
      <c r="I1611" s="12"/>
      <c r="J1611" s="12"/>
      <c r="K1611" s="29"/>
      <c r="L1611" s="30"/>
      <c r="M1611" s="15">
        <f t="shared" si="80"/>
        <v>1353500</v>
      </c>
      <c r="N1611" s="35"/>
    </row>
    <row r="1612" spans="1:14" ht="15" x14ac:dyDescent="0.2">
      <c r="A1612" s="7"/>
      <c r="B1612" s="13">
        <v>1100122</v>
      </c>
      <c r="C1612" s="14" t="s">
        <v>417</v>
      </c>
      <c r="D1612" s="14" t="s">
        <v>418</v>
      </c>
      <c r="E1612" s="13">
        <v>3152</v>
      </c>
      <c r="F1612" s="12" t="s">
        <v>419</v>
      </c>
      <c r="G1612" s="12" t="s">
        <v>192</v>
      </c>
      <c r="H1612" s="15">
        <v>0</v>
      </c>
      <c r="I1612" s="12"/>
      <c r="J1612" s="12"/>
      <c r="K1612" s="29"/>
      <c r="L1612" s="30"/>
      <c r="M1612" s="15">
        <f t="shared" si="80"/>
        <v>0</v>
      </c>
      <c r="N1612" s="35"/>
    </row>
    <row r="1613" spans="1:14" ht="15" x14ac:dyDescent="0.2">
      <c r="A1613" s="7"/>
      <c r="B1613" s="13">
        <v>1100122</v>
      </c>
      <c r="C1613" s="14" t="s">
        <v>417</v>
      </c>
      <c r="D1613" s="14" t="s">
        <v>418</v>
      </c>
      <c r="E1613" s="13">
        <v>3321</v>
      </c>
      <c r="F1613" s="12" t="s">
        <v>419</v>
      </c>
      <c r="G1613" s="12" t="s">
        <v>162</v>
      </c>
      <c r="H1613" s="15">
        <v>0</v>
      </c>
      <c r="I1613" s="12"/>
      <c r="J1613" s="12"/>
      <c r="K1613" s="29"/>
      <c r="L1613" s="30"/>
      <c r="M1613" s="15">
        <f t="shared" si="80"/>
        <v>0</v>
      </c>
      <c r="N1613" s="35"/>
    </row>
    <row r="1614" spans="1:14" ht="15" x14ac:dyDescent="0.2">
      <c r="A1614" s="7"/>
      <c r="B1614" s="13">
        <v>1100122</v>
      </c>
      <c r="C1614" s="14" t="s">
        <v>417</v>
      </c>
      <c r="D1614" s="14" t="s">
        <v>418</v>
      </c>
      <c r="E1614" s="13">
        <v>3351</v>
      </c>
      <c r="F1614" s="12" t="s">
        <v>419</v>
      </c>
      <c r="G1614" s="12" t="s">
        <v>421</v>
      </c>
      <c r="H1614" s="15">
        <v>0</v>
      </c>
      <c r="I1614" s="12"/>
      <c r="J1614" s="12"/>
      <c r="K1614" s="29"/>
      <c r="L1614" s="30"/>
      <c r="M1614" s="15">
        <f t="shared" si="80"/>
        <v>0</v>
      </c>
      <c r="N1614" s="35"/>
    </row>
    <row r="1615" spans="1:14" x14ac:dyDescent="0.2">
      <c r="A1615" s="7"/>
      <c r="B1615" s="13">
        <v>1100122</v>
      </c>
      <c r="C1615" s="14" t="s">
        <v>417</v>
      </c>
      <c r="D1615" s="14" t="s">
        <v>418</v>
      </c>
      <c r="E1615" s="13">
        <v>3361</v>
      </c>
      <c r="F1615" s="12" t="s">
        <v>419</v>
      </c>
      <c r="G1615" s="12" t="s">
        <v>47</v>
      </c>
      <c r="H1615" s="15">
        <v>20700</v>
      </c>
      <c r="I1615" s="12"/>
      <c r="J1615" s="12"/>
      <c r="K1615" s="29"/>
      <c r="L1615" s="30"/>
      <c r="M1615" s="15">
        <f t="shared" si="80"/>
        <v>20700</v>
      </c>
      <c r="N1615" s="12"/>
    </row>
    <row r="1616" spans="1:14" x14ac:dyDescent="0.2">
      <c r="A1616" s="7"/>
      <c r="B1616" s="13">
        <v>1100122</v>
      </c>
      <c r="C1616" s="14" t="s">
        <v>417</v>
      </c>
      <c r="D1616" s="14" t="s">
        <v>418</v>
      </c>
      <c r="E1616" s="13">
        <v>3511</v>
      </c>
      <c r="F1616" s="12" t="s">
        <v>419</v>
      </c>
      <c r="G1616" s="12" t="s">
        <v>91</v>
      </c>
      <c r="H1616" s="15">
        <v>15000</v>
      </c>
      <c r="I1616" s="12"/>
      <c r="J1616" s="12"/>
      <c r="K1616" s="29"/>
      <c r="L1616" s="30"/>
      <c r="M1616" s="15">
        <f t="shared" si="80"/>
        <v>15000</v>
      </c>
      <c r="N1616" s="12"/>
    </row>
    <row r="1617" spans="1:14" ht="15" x14ac:dyDescent="0.2">
      <c r="A1617" s="7"/>
      <c r="B1617" s="13">
        <v>1100122</v>
      </c>
      <c r="C1617" s="14" t="s">
        <v>417</v>
      </c>
      <c r="D1617" s="14" t="s">
        <v>418</v>
      </c>
      <c r="E1617" s="13">
        <v>3551</v>
      </c>
      <c r="F1617" s="12" t="s">
        <v>419</v>
      </c>
      <c r="G1617" s="12" t="s">
        <v>124</v>
      </c>
      <c r="H1617" s="15">
        <v>130000</v>
      </c>
      <c r="I1617" s="12"/>
      <c r="J1617" s="12"/>
      <c r="K1617" s="29"/>
      <c r="L1617" s="30"/>
      <c r="M1617" s="15">
        <f t="shared" ref="M1617:M1646" si="81">H1617+I1617-J1617+K1617-L1617</f>
        <v>130000</v>
      </c>
      <c r="N1617" s="35"/>
    </row>
    <row r="1618" spans="1:14" ht="15" x14ac:dyDescent="0.2">
      <c r="A1618" s="7"/>
      <c r="B1618" s="13">
        <v>1100122</v>
      </c>
      <c r="C1618" s="14" t="s">
        <v>417</v>
      </c>
      <c r="D1618" s="14" t="s">
        <v>418</v>
      </c>
      <c r="E1618" s="13">
        <v>3571</v>
      </c>
      <c r="F1618" s="12" t="s">
        <v>419</v>
      </c>
      <c r="G1618" s="12" t="s">
        <v>92</v>
      </c>
      <c r="H1618" s="15">
        <v>700000</v>
      </c>
      <c r="I1618" s="12"/>
      <c r="J1618" s="12"/>
      <c r="K1618" s="29"/>
      <c r="L1618" s="30"/>
      <c r="M1618" s="15">
        <f t="shared" si="81"/>
        <v>700000</v>
      </c>
      <c r="N1618" s="35"/>
    </row>
    <row r="1619" spans="1:14" ht="15" x14ac:dyDescent="0.2">
      <c r="A1619" s="7"/>
      <c r="B1619" s="13">
        <v>1100122</v>
      </c>
      <c r="C1619" s="14" t="s">
        <v>417</v>
      </c>
      <c r="D1619" s="14" t="s">
        <v>418</v>
      </c>
      <c r="E1619" s="13">
        <v>3581</v>
      </c>
      <c r="F1619" s="12" t="s">
        <v>419</v>
      </c>
      <c r="G1619" s="12" t="s">
        <v>163</v>
      </c>
      <c r="H1619" s="15">
        <v>0</v>
      </c>
      <c r="I1619" s="12"/>
      <c r="J1619" s="12"/>
      <c r="K1619" s="29"/>
      <c r="L1619" s="30"/>
      <c r="M1619" s="15">
        <f t="shared" si="81"/>
        <v>0</v>
      </c>
      <c r="N1619" s="35"/>
    </row>
    <row r="1620" spans="1:14" x14ac:dyDescent="0.2">
      <c r="A1620" s="7"/>
      <c r="B1620" s="13">
        <v>1100122</v>
      </c>
      <c r="C1620" s="14" t="s">
        <v>417</v>
      </c>
      <c r="D1620" s="14" t="s">
        <v>418</v>
      </c>
      <c r="E1620" s="13">
        <v>3591</v>
      </c>
      <c r="F1620" s="12" t="s">
        <v>419</v>
      </c>
      <c r="G1620" s="12" t="s">
        <v>93</v>
      </c>
      <c r="H1620" s="15">
        <v>62100</v>
      </c>
      <c r="I1620" s="12"/>
      <c r="J1620" s="12"/>
      <c r="K1620" s="29"/>
      <c r="L1620" s="30"/>
      <c r="M1620" s="15">
        <f t="shared" si="81"/>
        <v>62100</v>
      </c>
      <c r="N1620" s="12"/>
    </row>
    <row r="1621" spans="1:14" ht="15" x14ac:dyDescent="0.2">
      <c r="A1621" s="7"/>
      <c r="B1621" s="13">
        <v>1100122</v>
      </c>
      <c r="C1621" s="14" t="s">
        <v>417</v>
      </c>
      <c r="D1621" s="14" t="s">
        <v>418</v>
      </c>
      <c r="E1621" s="13">
        <v>5111</v>
      </c>
      <c r="F1621" s="12" t="s">
        <v>419</v>
      </c>
      <c r="G1621" s="12" t="s">
        <v>137</v>
      </c>
      <c r="H1621" s="15">
        <v>0</v>
      </c>
      <c r="I1621" s="12"/>
      <c r="J1621" s="12"/>
      <c r="K1621" s="29"/>
      <c r="L1621" s="30"/>
      <c r="M1621" s="15">
        <f t="shared" si="81"/>
        <v>0</v>
      </c>
      <c r="N1621" s="35"/>
    </row>
    <row r="1622" spans="1:14" ht="15" x14ac:dyDescent="0.2">
      <c r="A1622" s="7"/>
      <c r="B1622" s="13">
        <v>1100122</v>
      </c>
      <c r="C1622" s="14" t="s">
        <v>417</v>
      </c>
      <c r="D1622" s="14" t="s">
        <v>418</v>
      </c>
      <c r="E1622" s="13">
        <v>5151</v>
      </c>
      <c r="F1622" s="12" t="s">
        <v>419</v>
      </c>
      <c r="G1622" s="12" t="s">
        <v>128</v>
      </c>
      <c r="H1622" s="15">
        <v>0</v>
      </c>
      <c r="I1622" s="12"/>
      <c r="J1622" s="12"/>
      <c r="K1622" s="29"/>
      <c r="L1622" s="30"/>
      <c r="M1622" s="15">
        <f t="shared" si="81"/>
        <v>0</v>
      </c>
      <c r="N1622" s="31"/>
    </row>
    <row r="1623" spans="1:14" ht="15" x14ac:dyDescent="0.2">
      <c r="A1623" s="7"/>
      <c r="B1623" s="13">
        <v>1100122</v>
      </c>
      <c r="C1623" s="14" t="s">
        <v>417</v>
      </c>
      <c r="D1623" s="14" t="s">
        <v>418</v>
      </c>
      <c r="E1623" s="13">
        <v>5311</v>
      </c>
      <c r="F1623" s="12" t="s">
        <v>419</v>
      </c>
      <c r="G1623" s="12" t="s">
        <v>422</v>
      </c>
      <c r="H1623" s="15">
        <v>0</v>
      </c>
      <c r="I1623" s="12"/>
      <c r="J1623" s="12"/>
      <c r="K1623" s="29"/>
      <c r="L1623" s="30"/>
      <c r="M1623" s="15">
        <f t="shared" si="81"/>
        <v>0</v>
      </c>
      <c r="N1623" s="35"/>
    </row>
    <row r="1624" spans="1:14" ht="15" x14ac:dyDescent="0.2">
      <c r="A1624" s="7"/>
      <c r="B1624" s="13">
        <v>1100122</v>
      </c>
      <c r="C1624" s="14" t="s">
        <v>417</v>
      </c>
      <c r="D1624" s="14" t="s">
        <v>418</v>
      </c>
      <c r="E1624" s="13">
        <v>5321</v>
      </c>
      <c r="F1624" s="12" t="s">
        <v>419</v>
      </c>
      <c r="G1624" s="12" t="s">
        <v>423</v>
      </c>
      <c r="H1624" s="15">
        <v>0</v>
      </c>
      <c r="I1624" s="12"/>
      <c r="J1624" s="12"/>
      <c r="K1624" s="29"/>
      <c r="L1624" s="30"/>
      <c r="M1624" s="15">
        <f t="shared" si="81"/>
        <v>0</v>
      </c>
      <c r="N1624" s="35"/>
    </row>
    <row r="1625" spans="1:14" x14ac:dyDescent="0.2">
      <c r="A1625" s="7"/>
      <c r="B1625" s="13">
        <v>1100122</v>
      </c>
      <c r="C1625" s="14" t="s">
        <v>417</v>
      </c>
      <c r="D1625" s="14" t="s">
        <v>418</v>
      </c>
      <c r="E1625" s="13">
        <v>5322</v>
      </c>
      <c r="F1625" s="12" t="s">
        <v>419</v>
      </c>
      <c r="G1625" s="12" t="s">
        <v>424</v>
      </c>
      <c r="H1625" s="15">
        <v>20700</v>
      </c>
      <c r="I1625" s="12"/>
      <c r="J1625" s="12"/>
      <c r="K1625" s="29"/>
      <c r="L1625" s="30"/>
      <c r="M1625" s="15">
        <f t="shared" si="81"/>
        <v>20700</v>
      </c>
      <c r="N1625" s="12"/>
    </row>
    <row r="1626" spans="1:14" ht="15" x14ac:dyDescent="0.2">
      <c r="A1626" s="7"/>
      <c r="B1626" s="13">
        <v>1100122</v>
      </c>
      <c r="C1626" s="14" t="s">
        <v>417</v>
      </c>
      <c r="D1626" s="14" t="s">
        <v>418</v>
      </c>
      <c r="E1626" s="13">
        <v>5411</v>
      </c>
      <c r="F1626" s="12" t="s">
        <v>419</v>
      </c>
      <c r="G1626" s="12" t="s">
        <v>108</v>
      </c>
      <c r="H1626" s="15">
        <v>0</v>
      </c>
      <c r="I1626" s="12"/>
      <c r="J1626" s="12"/>
      <c r="K1626" s="29"/>
      <c r="L1626" s="30"/>
      <c r="M1626" s="15">
        <f t="shared" si="81"/>
        <v>0</v>
      </c>
      <c r="N1626" s="35"/>
    </row>
    <row r="1627" spans="1:14" ht="15" x14ac:dyDescent="0.2">
      <c r="A1627" s="7"/>
      <c r="B1627" s="13">
        <v>1100122</v>
      </c>
      <c r="C1627" s="14" t="s">
        <v>417</v>
      </c>
      <c r="D1627" s="14" t="s">
        <v>418</v>
      </c>
      <c r="E1627" s="13">
        <v>5421</v>
      </c>
      <c r="F1627" s="12" t="s">
        <v>419</v>
      </c>
      <c r="G1627" s="12" t="s">
        <v>425</v>
      </c>
      <c r="H1627" s="15">
        <v>911850.89</v>
      </c>
      <c r="I1627" s="12"/>
      <c r="J1627" s="12"/>
      <c r="K1627" s="29"/>
      <c r="L1627" s="30"/>
      <c r="M1627" s="15">
        <f t="shared" si="81"/>
        <v>911850.89</v>
      </c>
      <c r="N1627" s="35"/>
    </row>
    <row r="1628" spans="1:14" ht="15" x14ac:dyDescent="0.2">
      <c r="A1628" s="7"/>
      <c r="B1628" s="13">
        <v>1100122</v>
      </c>
      <c r="C1628" s="14" t="s">
        <v>417</v>
      </c>
      <c r="D1628" s="14" t="s">
        <v>418</v>
      </c>
      <c r="E1628" s="13">
        <v>5621</v>
      </c>
      <c r="F1628" s="12" t="s">
        <v>419</v>
      </c>
      <c r="G1628" s="12" t="s">
        <v>426</v>
      </c>
      <c r="H1628" s="15">
        <v>0</v>
      </c>
      <c r="I1628" s="12"/>
      <c r="J1628" s="12"/>
      <c r="K1628" s="29"/>
      <c r="L1628" s="30"/>
      <c r="M1628" s="15">
        <f t="shared" si="81"/>
        <v>0</v>
      </c>
      <c r="N1628" s="35"/>
    </row>
    <row r="1629" spans="1:14" ht="15" x14ac:dyDescent="0.2">
      <c r="A1629" s="7"/>
      <c r="B1629" s="13">
        <v>1100122</v>
      </c>
      <c r="C1629" s="14" t="s">
        <v>417</v>
      </c>
      <c r="D1629" s="14" t="s">
        <v>418</v>
      </c>
      <c r="E1629" s="13">
        <v>5671</v>
      </c>
      <c r="F1629" s="12" t="s">
        <v>419</v>
      </c>
      <c r="G1629" s="12" t="s">
        <v>210</v>
      </c>
      <c r="H1629" s="15">
        <v>800000</v>
      </c>
      <c r="I1629" s="12"/>
      <c r="J1629" s="12"/>
      <c r="K1629" s="29"/>
      <c r="L1629" s="30"/>
      <c r="M1629" s="15">
        <f t="shared" si="81"/>
        <v>800000</v>
      </c>
      <c r="N1629" s="35"/>
    </row>
    <row r="1630" spans="1:14" x14ac:dyDescent="0.2">
      <c r="A1630" s="7"/>
      <c r="B1630" s="13">
        <v>1500522</v>
      </c>
      <c r="C1630" s="14" t="s">
        <v>417</v>
      </c>
      <c r="D1630" s="14" t="s">
        <v>418</v>
      </c>
      <c r="E1630" s="13">
        <v>1131</v>
      </c>
      <c r="F1630" s="12" t="s">
        <v>419</v>
      </c>
      <c r="G1630" s="14" t="s">
        <v>55</v>
      </c>
      <c r="H1630" s="15">
        <v>7655851.5700000003</v>
      </c>
      <c r="I1630" s="12"/>
      <c r="J1630" s="12"/>
      <c r="K1630" s="29"/>
      <c r="L1630" s="30"/>
      <c r="M1630" s="15">
        <f t="shared" si="81"/>
        <v>7655851.5700000003</v>
      </c>
      <c r="N1630" s="12"/>
    </row>
    <row r="1631" spans="1:14" ht="45" x14ac:dyDescent="0.2">
      <c r="A1631" s="7" t="s">
        <v>1881</v>
      </c>
      <c r="B1631" s="13">
        <v>1500522</v>
      </c>
      <c r="C1631" s="14" t="s">
        <v>417</v>
      </c>
      <c r="D1631" s="14" t="s">
        <v>418</v>
      </c>
      <c r="E1631" s="13">
        <v>1321</v>
      </c>
      <c r="F1631" s="12" t="s">
        <v>419</v>
      </c>
      <c r="G1631" s="12" t="s">
        <v>56</v>
      </c>
      <c r="H1631" s="15">
        <v>202173.7</v>
      </c>
      <c r="I1631" s="12"/>
      <c r="J1631" s="12"/>
      <c r="K1631" s="29">
        <v>11000</v>
      </c>
      <c r="L1631" s="30"/>
      <c r="M1631" s="15">
        <f t="shared" si="81"/>
        <v>213173.7</v>
      </c>
      <c r="N1631" s="35" t="s">
        <v>1886</v>
      </c>
    </row>
    <row r="1632" spans="1:14" ht="15" x14ac:dyDescent="0.2">
      <c r="A1632" s="7"/>
      <c r="B1632" s="13">
        <v>1500522</v>
      </c>
      <c r="C1632" s="14" t="s">
        <v>417</v>
      </c>
      <c r="D1632" s="14" t="s">
        <v>418</v>
      </c>
      <c r="E1632" s="13">
        <v>1323</v>
      </c>
      <c r="F1632" s="12" t="s">
        <v>419</v>
      </c>
      <c r="G1632" s="12" t="s">
        <v>57</v>
      </c>
      <c r="H1632" s="15">
        <v>769639.73</v>
      </c>
      <c r="I1632" s="12"/>
      <c r="J1632" s="12"/>
      <c r="K1632" s="29"/>
      <c r="L1632" s="30"/>
      <c r="M1632" s="15">
        <f t="shared" si="81"/>
        <v>769639.73</v>
      </c>
      <c r="N1632" s="31"/>
    </row>
    <row r="1633" spans="1:14" ht="120" x14ac:dyDescent="0.2">
      <c r="A1633" s="7">
        <v>49</v>
      </c>
      <c r="B1633" s="13">
        <v>1500522</v>
      </c>
      <c r="C1633" s="14" t="s">
        <v>417</v>
      </c>
      <c r="D1633" s="14" t="s">
        <v>418</v>
      </c>
      <c r="E1633" s="13">
        <v>1331</v>
      </c>
      <c r="F1633" s="12" t="s">
        <v>419</v>
      </c>
      <c r="G1633" s="12" t="s">
        <v>167</v>
      </c>
      <c r="H1633" s="15">
        <v>182000</v>
      </c>
      <c r="I1633" s="12"/>
      <c r="J1633" s="12"/>
      <c r="K1633" s="29">
        <v>43000</v>
      </c>
      <c r="L1633" s="30"/>
      <c r="M1633" s="15">
        <f t="shared" si="81"/>
        <v>225000</v>
      </c>
      <c r="N1633" s="35" t="s">
        <v>1892</v>
      </c>
    </row>
    <row r="1634" spans="1:14" ht="120" x14ac:dyDescent="0.2">
      <c r="A1634" s="240">
        <v>49</v>
      </c>
      <c r="B1634" s="13">
        <v>1500522</v>
      </c>
      <c r="C1634" s="14" t="s">
        <v>417</v>
      </c>
      <c r="D1634" s="14" t="s">
        <v>418</v>
      </c>
      <c r="E1634" s="13">
        <v>1331</v>
      </c>
      <c r="F1634" s="12" t="s">
        <v>439</v>
      </c>
      <c r="G1634" s="12" t="s">
        <v>167</v>
      </c>
      <c r="H1634" s="15">
        <v>0</v>
      </c>
      <c r="I1634" s="12"/>
      <c r="J1634" s="12"/>
      <c r="K1634" s="29"/>
      <c r="L1634" s="30">
        <v>43000</v>
      </c>
      <c r="M1634" s="15">
        <f t="shared" si="81"/>
        <v>-43000</v>
      </c>
      <c r="N1634" s="35" t="s">
        <v>1892</v>
      </c>
    </row>
    <row r="1635" spans="1:14" x14ac:dyDescent="0.2">
      <c r="A1635" s="7"/>
      <c r="B1635" s="13">
        <v>1500522</v>
      </c>
      <c r="C1635" s="14" t="s">
        <v>417</v>
      </c>
      <c r="D1635" s="14" t="s">
        <v>418</v>
      </c>
      <c r="E1635" s="13">
        <v>1332</v>
      </c>
      <c r="F1635" s="12" t="s">
        <v>419</v>
      </c>
      <c r="G1635" s="12" t="s">
        <v>168</v>
      </c>
      <c r="H1635" s="15">
        <v>5000</v>
      </c>
      <c r="I1635" s="12"/>
      <c r="J1635" s="12"/>
      <c r="K1635" s="105"/>
      <c r="L1635" s="106"/>
      <c r="M1635" s="15">
        <f t="shared" si="81"/>
        <v>5000</v>
      </c>
      <c r="N1635" s="12"/>
    </row>
    <row r="1636" spans="1:14" x14ac:dyDescent="0.2">
      <c r="A1636" s="7"/>
      <c r="B1636" s="13">
        <v>1500522</v>
      </c>
      <c r="C1636" s="14" t="s">
        <v>417</v>
      </c>
      <c r="D1636" s="14" t="s">
        <v>418</v>
      </c>
      <c r="E1636" s="13">
        <v>1413</v>
      </c>
      <c r="F1636" s="12" t="s">
        <v>419</v>
      </c>
      <c r="G1636" s="12" t="s">
        <v>58</v>
      </c>
      <c r="H1636" s="15">
        <v>1717435.11</v>
      </c>
      <c r="I1636" s="12"/>
      <c r="J1636" s="12"/>
      <c r="K1636" s="105"/>
      <c r="L1636" s="106"/>
      <c r="M1636" s="15">
        <f t="shared" si="81"/>
        <v>1717435.11</v>
      </c>
      <c r="N1636" s="12"/>
    </row>
    <row r="1637" spans="1:14" x14ac:dyDescent="0.2">
      <c r="A1637" s="7"/>
      <c r="B1637" s="13">
        <v>1500522</v>
      </c>
      <c r="C1637" s="14" t="s">
        <v>417</v>
      </c>
      <c r="D1637" s="14" t="s">
        <v>418</v>
      </c>
      <c r="E1637" s="13">
        <v>1421</v>
      </c>
      <c r="F1637" s="12" t="s">
        <v>419</v>
      </c>
      <c r="G1637" s="12" t="s">
        <v>59</v>
      </c>
      <c r="H1637" s="15">
        <v>491818.98</v>
      </c>
      <c r="I1637" s="12"/>
      <c r="J1637" s="12"/>
      <c r="K1637" s="105"/>
      <c r="L1637" s="106"/>
      <c r="M1637" s="15">
        <f t="shared" si="81"/>
        <v>491818.98</v>
      </c>
      <c r="N1637" s="12"/>
    </row>
    <row r="1638" spans="1:14" x14ac:dyDescent="0.2">
      <c r="A1638" s="7"/>
      <c r="B1638" s="13">
        <v>1500522</v>
      </c>
      <c r="C1638" s="14" t="s">
        <v>417</v>
      </c>
      <c r="D1638" s="14" t="s">
        <v>418</v>
      </c>
      <c r="E1638" s="13">
        <v>1431</v>
      </c>
      <c r="F1638" s="12" t="s">
        <v>419</v>
      </c>
      <c r="G1638" s="12" t="s">
        <v>60</v>
      </c>
      <c r="H1638" s="15">
        <v>522685.55</v>
      </c>
      <c r="I1638" s="12"/>
      <c r="J1638" s="12"/>
      <c r="K1638" s="105"/>
      <c r="L1638" s="106"/>
      <c r="M1638" s="15">
        <f t="shared" si="81"/>
        <v>522685.55</v>
      </c>
      <c r="N1638" s="12"/>
    </row>
    <row r="1639" spans="1:14" x14ac:dyDescent="0.2">
      <c r="A1639" s="7"/>
      <c r="B1639" s="13">
        <v>1500522</v>
      </c>
      <c r="C1639" s="14" t="s">
        <v>417</v>
      </c>
      <c r="D1639" s="14" t="s">
        <v>418</v>
      </c>
      <c r="E1639" s="13">
        <v>1542</v>
      </c>
      <c r="F1639" s="12" t="s">
        <v>419</v>
      </c>
      <c r="G1639" s="12" t="s">
        <v>63</v>
      </c>
      <c r="H1639" s="15">
        <v>486729.65</v>
      </c>
      <c r="I1639" s="12"/>
      <c r="J1639" s="12"/>
      <c r="K1639" s="29"/>
      <c r="L1639" s="106"/>
      <c r="M1639" s="15">
        <f t="shared" si="81"/>
        <v>486729.65</v>
      </c>
      <c r="N1639" s="12"/>
    </row>
    <row r="1640" spans="1:14" ht="45" x14ac:dyDescent="0.2">
      <c r="A1640" s="7" t="s">
        <v>1883</v>
      </c>
      <c r="B1640" s="13">
        <v>1500522</v>
      </c>
      <c r="C1640" s="14" t="s">
        <v>417</v>
      </c>
      <c r="D1640" s="14" t="s">
        <v>418</v>
      </c>
      <c r="E1640" s="13">
        <v>1543</v>
      </c>
      <c r="F1640" s="12" t="s">
        <v>419</v>
      </c>
      <c r="G1640" s="12" t="s">
        <v>64</v>
      </c>
      <c r="H1640" s="15">
        <v>406774.02</v>
      </c>
      <c r="I1640" s="12"/>
      <c r="J1640" s="12"/>
      <c r="K1640" s="29">
        <v>400</v>
      </c>
      <c r="L1640" s="106"/>
      <c r="M1640" s="15">
        <f t="shared" si="81"/>
        <v>407174.02</v>
      </c>
      <c r="N1640" s="35" t="s">
        <v>1886</v>
      </c>
    </row>
    <row r="1641" spans="1:14" x14ac:dyDescent="0.2">
      <c r="A1641" s="7"/>
      <c r="B1641" s="13">
        <v>1500522</v>
      </c>
      <c r="C1641" s="14" t="s">
        <v>417</v>
      </c>
      <c r="D1641" s="14" t="s">
        <v>418</v>
      </c>
      <c r="E1641" s="13">
        <v>1544</v>
      </c>
      <c r="F1641" s="12" t="s">
        <v>419</v>
      </c>
      <c r="G1641" s="12" t="s">
        <v>65</v>
      </c>
      <c r="H1641" s="15">
        <v>89973.5</v>
      </c>
      <c r="I1641" s="12"/>
      <c r="J1641" s="12"/>
      <c r="K1641" s="29"/>
      <c r="L1641" s="30"/>
      <c r="M1641" s="15">
        <f t="shared" si="81"/>
        <v>89973.5</v>
      </c>
      <c r="N1641" s="12"/>
    </row>
    <row r="1642" spans="1:14" x14ac:dyDescent="0.2">
      <c r="A1642" s="7"/>
      <c r="B1642" s="13">
        <v>1500522</v>
      </c>
      <c r="C1642" s="14" t="s">
        <v>417</v>
      </c>
      <c r="D1642" s="14" t="s">
        <v>418</v>
      </c>
      <c r="E1642" s="13">
        <v>1591</v>
      </c>
      <c r="F1642" s="12" t="s">
        <v>419</v>
      </c>
      <c r="G1642" s="12" t="s">
        <v>111</v>
      </c>
      <c r="H1642" s="15">
        <v>13037.34</v>
      </c>
      <c r="I1642" s="12"/>
      <c r="J1642" s="12"/>
      <c r="K1642" s="105"/>
      <c r="L1642" s="106"/>
      <c r="M1642" s="15">
        <f t="shared" si="81"/>
        <v>13037.34</v>
      </c>
      <c r="N1642" s="12"/>
    </row>
    <row r="1643" spans="1:14" ht="45" x14ac:dyDescent="0.2">
      <c r="A1643" s="7">
        <v>43</v>
      </c>
      <c r="B1643" s="13">
        <v>1500522</v>
      </c>
      <c r="C1643" s="14" t="s">
        <v>417</v>
      </c>
      <c r="D1643" s="14" t="s">
        <v>418</v>
      </c>
      <c r="E1643" s="13">
        <v>3981</v>
      </c>
      <c r="F1643" s="12" t="s">
        <v>419</v>
      </c>
      <c r="G1643" s="12" t="s">
        <v>66</v>
      </c>
      <c r="H1643" s="15">
        <v>216751.56</v>
      </c>
      <c r="I1643" s="12"/>
      <c r="J1643" s="12"/>
      <c r="K1643" s="29">
        <v>36000</v>
      </c>
      <c r="L1643" s="30"/>
      <c r="M1643" s="15">
        <f t="shared" si="81"/>
        <v>252751.56</v>
      </c>
      <c r="N1643" s="35" t="s">
        <v>1865</v>
      </c>
    </row>
    <row r="1644" spans="1:14" ht="89.25" x14ac:dyDescent="0.2">
      <c r="A1644" s="7">
        <v>17</v>
      </c>
      <c r="B1644" s="13">
        <v>1500522</v>
      </c>
      <c r="C1644" s="14" t="s">
        <v>417</v>
      </c>
      <c r="D1644" s="14" t="s">
        <v>418</v>
      </c>
      <c r="E1644" s="68">
        <v>2471</v>
      </c>
      <c r="F1644" s="12" t="s">
        <v>419</v>
      </c>
      <c r="G1644" s="12" t="s">
        <v>78</v>
      </c>
      <c r="H1644" s="72">
        <v>0</v>
      </c>
      <c r="I1644" s="71"/>
      <c r="J1644" s="71"/>
      <c r="K1644" s="70">
        <v>2000</v>
      </c>
      <c r="L1644" s="209"/>
      <c r="M1644" s="72">
        <f t="shared" si="81"/>
        <v>2000</v>
      </c>
      <c r="N1644" s="47" t="s">
        <v>1856</v>
      </c>
    </row>
    <row r="1645" spans="1:14" ht="89.25" x14ac:dyDescent="0.2">
      <c r="A1645" s="7">
        <v>17</v>
      </c>
      <c r="B1645" s="13">
        <v>1500522</v>
      </c>
      <c r="C1645" s="14" t="s">
        <v>417</v>
      </c>
      <c r="D1645" s="14" t="s">
        <v>418</v>
      </c>
      <c r="E1645" s="68">
        <v>2921</v>
      </c>
      <c r="F1645" s="12" t="s">
        <v>419</v>
      </c>
      <c r="G1645" s="12" t="s">
        <v>122</v>
      </c>
      <c r="H1645" s="72">
        <v>0</v>
      </c>
      <c r="I1645" s="71"/>
      <c r="J1645" s="71"/>
      <c r="K1645" s="70">
        <v>3000</v>
      </c>
      <c r="L1645" s="209"/>
      <c r="M1645" s="72">
        <f t="shared" si="81"/>
        <v>3000</v>
      </c>
      <c r="N1645" s="47" t="s">
        <v>1856</v>
      </c>
    </row>
    <row r="1646" spans="1:14" ht="89.25" x14ac:dyDescent="0.2">
      <c r="A1646" s="7">
        <v>17</v>
      </c>
      <c r="B1646" s="13">
        <v>1500522</v>
      </c>
      <c r="C1646" s="14" t="s">
        <v>417</v>
      </c>
      <c r="D1646" s="14" t="s">
        <v>418</v>
      </c>
      <c r="E1646" s="68">
        <v>5621</v>
      </c>
      <c r="F1646" s="12" t="s">
        <v>419</v>
      </c>
      <c r="G1646" s="12" t="s">
        <v>426</v>
      </c>
      <c r="H1646" s="72">
        <v>0</v>
      </c>
      <c r="I1646" s="71"/>
      <c r="J1646" s="71"/>
      <c r="K1646" s="70">
        <v>12500</v>
      </c>
      <c r="L1646" s="209"/>
      <c r="M1646" s="72">
        <f t="shared" si="81"/>
        <v>12500</v>
      </c>
      <c r="N1646" s="47" t="s">
        <v>1856</v>
      </c>
    </row>
    <row r="1647" spans="1:14" ht="15" x14ac:dyDescent="0.25">
      <c r="A1647" s="7"/>
      <c r="B1647" s="23" t="s">
        <v>427</v>
      </c>
      <c r="C1647" s="23"/>
      <c r="D1647" s="23"/>
      <c r="E1647" s="23"/>
      <c r="F1647" s="24"/>
      <c r="G1647" s="25" t="s">
        <v>18</v>
      </c>
      <c r="H1647" s="27">
        <v>19562620.709999997</v>
      </c>
      <c r="I1647" s="27">
        <f t="shared" ref="I1647:L1647" si="82">SUM(I1585:I1646)</f>
        <v>0</v>
      </c>
      <c r="J1647" s="27">
        <f t="shared" si="82"/>
        <v>0</v>
      </c>
      <c r="K1647" s="27">
        <f t="shared" si="82"/>
        <v>107900</v>
      </c>
      <c r="L1647" s="27">
        <f t="shared" si="82"/>
        <v>43000</v>
      </c>
      <c r="M1647" s="27">
        <f>SUM(M1585:M1646)</f>
        <v>19627520.709999997</v>
      </c>
      <c r="N1647" s="12"/>
    </row>
    <row r="1648" spans="1:14" ht="15" x14ac:dyDescent="0.25">
      <c r="A1648" s="7"/>
      <c r="B1648" s="23" t="s">
        <v>428</v>
      </c>
      <c r="C1648" s="21"/>
      <c r="D1648" s="21"/>
      <c r="E1648" s="32"/>
      <c r="F1648" s="21"/>
      <c r="G1648" s="33"/>
      <c r="H1648" s="21"/>
      <c r="I1648" s="21"/>
      <c r="J1648" s="21"/>
      <c r="K1648" s="21"/>
      <c r="L1648" s="21"/>
      <c r="M1648" s="21"/>
      <c r="N1648" s="12"/>
    </row>
    <row r="1649" spans="1:14" x14ac:dyDescent="0.2">
      <c r="A1649" s="7"/>
      <c r="B1649" s="13">
        <v>1100121</v>
      </c>
      <c r="C1649" s="14" t="s">
        <v>429</v>
      </c>
      <c r="D1649" s="14" t="s">
        <v>430</v>
      </c>
      <c r="E1649" s="13">
        <v>3551</v>
      </c>
      <c r="F1649" s="12" t="s">
        <v>142</v>
      </c>
      <c r="G1649" s="12" t="s">
        <v>124</v>
      </c>
      <c r="H1649" s="15">
        <v>4200000</v>
      </c>
      <c r="I1649" s="12"/>
      <c r="J1649" s="12"/>
      <c r="K1649" s="12"/>
      <c r="L1649" s="12"/>
      <c r="M1649" s="15">
        <f t="shared" ref="M1649:M1678" si="83">H1649+I1649-J1649+K1649-L1649</f>
        <v>4200000</v>
      </c>
      <c r="N1649" s="12"/>
    </row>
    <row r="1650" spans="1:14" x14ac:dyDescent="0.2">
      <c r="A1650" s="7"/>
      <c r="B1650" s="13">
        <v>1100122</v>
      </c>
      <c r="C1650" s="14" t="s">
        <v>429</v>
      </c>
      <c r="D1650" s="14" t="s">
        <v>430</v>
      </c>
      <c r="E1650" s="13">
        <v>2111</v>
      </c>
      <c r="F1650" s="12" t="s">
        <v>142</v>
      </c>
      <c r="G1650" s="12" t="s">
        <v>37</v>
      </c>
      <c r="H1650" s="15">
        <v>15525</v>
      </c>
      <c r="I1650" s="12"/>
      <c r="J1650" s="12"/>
      <c r="K1650" s="12"/>
      <c r="L1650" s="12"/>
      <c r="M1650" s="15">
        <f t="shared" si="83"/>
        <v>15525</v>
      </c>
      <c r="N1650" s="12"/>
    </row>
    <row r="1651" spans="1:14" ht="75" x14ac:dyDescent="0.2">
      <c r="A1651" s="7">
        <v>37</v>
      </c>
      <c r="B1651" s="13">
        <v>1100122</v>
      </c>
      <c r="C1651" s="14" t="s">
        <v>429</v>
      </c>
      <c r="D1651" s="14" t="s">
        <v>430</v>
      </c>
      <c r="E1651" s="13">
        <v>2121</v>
      </c>
      <c r="F1651" s="12" t="s">
        <v>142</v>
      </c>
      <c r="G1651" s="12" t="s">
        <v>119</v>
      </c>
      <c r="H1651" s="15">
        <v>41400</v>
      </c>
      <c r="I1651" s="12"/>
      <c r="J1651" s="12"/>
      <c r="K1651" s="29"/>
      <c r="L1651" s="30">
        <v>41400</v>
      </c>
      <c r="M1651" s="15">
        <f t="shared" si="83"/>
        <v>0</v>
      </c>
      <c r="N1651" s="35" t="s">
        <v>1830</v>
      </c>
    </row>
    <row r="1652" spans="1:14" x14ac:dyDescent="0.2">
      <c r="A1652" s="7"/>
      <c r="B1652" s="13">
        <v>1100122</v>
      </c>
      <c r="C1652" s="14" t="s">
        <v>429</v>
      </c>
      <c r="D1652" s="14" t="s">
        <v>430</v>
      </c>
      <c r="E1652" s="13">
        <v>2141</v>
      </c>
      <c r="F1652" s="12" t="s">
        <v>142</v>
      </c>
      <c r="G1652" s="12" t="s">
        <v>39</v>
      </c>
      <c r="H1652" s="15">
        <v>10350</v>
      </c>
      <c r="I1652" s="12"/>
      <c r="J1652" s="12"/>
      <c r="K1652" s="29"/>
      <c r="L1652" s="29"/>
      <c r="M1652" s="15">
        <f t="shared" si="83"/>
        <v>10350</v>
      </c>
      <c r="N1652" s="12"/>
    </row>
    <row r="1653" spans="1:14" x14ac:dyDescent="0.2">
      <c r="A1653" s="7"/>
      <c r="B1653" s="13">
        <v>1100122</v>
      </c>
      <c r="C1653" s="14" t="s">
        <v>429</v>
      </c>
      <c r="D1653" s="14" t="s">
        <v>430</v>
      </c>
      <c r="E1653" s="13">
        <v>2161</v>
      </c>
      <c r="F1653" s="12" t="s">
        <v>142</v>
      </c>
      <c r="G1653" s="12" t="s">
        <v>40</v>
      </c>
      <c r="H1653" s="15">
        <v>10350</v>
      </c>
      <c r="I1653" s="12"/>
      <c r="J1653" s="12"/>
      <c r="K1653" s="29"/>
      <c r="L1653" s="29"/>
      <c r="M1653" s="15">
        <f t="shared" si="83"/>
        <v>10350</v>
      </c>
      <c r="N1653" s="12"/>
    </row>
    <row r="1654" spans="1:14" x14ac:dyDescent="0.2">
      <c r="A1654" s="7"/>
      <c r="B1654" s="13">
        <v>1100122</v>
      </c>
      <c r="C1654" s="14" t="s">
        <v>429</v>
      </c>
      <c r="D1654" s="14" t="s">
        <v>430</v>
      </c>
      <c r="E1654" s="13">
        <v>2411</v>
      </c>
      <c r="F1654" s="12" t="s">
        <v>142</v>
      </c>
      <c r="G1654" s="12" t="s">
        <v>75</v>
      </c>
      <c r="H1654" s="15">
        <v>10350</v>
      </c>
      <c r="I1654" s="12"/>
      <c r="J1654" s="12"/>
      <c r="K1654" s="29"/>
      <c r="L1654" s="29"/>
      <c r="M1654" s="15">
        <f t="shared" si="83"/>
        <v>10350</v>
      </c>
      <c r="N1654" s="12"/>
    </row>
    <row r="1655" spans="1:14" x14ac:dyDescent="0.2">
      <c r="A1655" s="7"/>
      <c r="B1655" s="13">
        <v>1100122</v>
      </c>
      <c r="C1655" s="14" t="s">
        <v>429</v>
      </c>
      <c r="D1655" s="14" t="s">
        <v>430</v>
      </c>
      <c r="E1655" s="13">
        <v>2421</v>
      </c>
      <c r="F1655" s="12" t="s">
        <v>142</v>
      </c>
      <c r="G1655" s="12" t="s">
        <v>130</v>
      </c>
      <c r="H1655" s="15">
        <v>7245</v>
      </c>
      <c r="I1655" s="12"/>
      <c r="J1655" s="12"/>
      <c r="K1655" s="29"/>
      <c r="L1655" s="29"/>
      <c r="M1655" s="15">
        <f t="shared" si="83"/>
        <v>7245</v>
      </c>
      <c r="N1655" s="12"/>
    </row>
    <row r="1656" spans="1:14" x14ac:dyDescent="0.2">
      <c r="A1656" s="7"/>
      <c r="B1656" s="13">
        <v>1100122</v>
      </c>
      <c r="C1656" s="14" t="s">
        <v>429</v>
      </c>
      <c r="D1656" s="14" t="s">
        <v>430</v>
      </c>
      <c r="E1656" s="13">
        <v>2431</v>
      </c>
      <c r="F1656" s="12" t="s">
        <v>142</v>
      </c>
      <c r="G1656" s="12" t="s">
        <v>76</v>
      </c>
      <c r="H1656" s="15">
        <v>5175</v>
      </c>
      <c r="I1656" s="12"/>
      <c r="J1656" s="12"/>
      <c r="K1656" s="29"/>
      <c r="L1656" s="29"/>
      <c r="M1656" s="15">
        <f t="shared" si="83"/>
        <v>5175</v>
      </c>
      <c r="N1656" s="12"/>
    </row>
    <row r="1657" spans="1:14" x14ac:dyDescent="0.2">
      <c r="A1657" s="7"/>
      <c r="B1657" s="13">
        <v>1100122</v>
      </c>
      <c r="C1657" s="14" t="s">
        <v>429</v>
      </c>
      <c r="D1657" s="14" t="s">
        <v>430</v>
      </c>
      <c r="E1657" s="13">
        <v>2471</v>
      </c>
      <c r="F1657" s="12" t="s">
        <v>142</v>
      </c>
      <c r="G1657" s="12" t="s">
        <v>78</v>
      </c>
      <c r="H1657" s="15">
        <v>10350</v>
      </c>
      <c r="I1657" s="12"/>
      <c r="J1657" s="12"/>
      <c r="K1657" s="29"/>
      <c r="L1657" s="29"/>
      <c r="M1657" s="15">
        <f t="shared" si="83"/>
        <v>10350</v>
      </c>
      <c r="N1657" s="12"/>
    </row>
    <row r="1658" spans="1:14" x14ac:dyDescent="0.2">
      <c r="A1658" s="7"/>
      <c r="B1658" s="13">
        <v>1100122</v>
      </c>
      <c r="C1658" s="14" t="s">
        <v>429</v>
      </c>
      <c r="D1658" s="14" t="s">
        <v>430</v>
      </c>
      <c r="E1658" s="13">
        <v>2491</v>
      </c>
      <c r="F1658" s="12" t="s">
        <v>142</v>
      </c>
      <c r="G1658" s="12" t="s">
        <v>80</v>
      </c>
      <c r="H1658" s="15">
        <v>12420</v>
      </c>
      <c r="I1658" s="12"/>
      <c r="J1658" s="12"/>
      <c r="K1658" s="29"/>
      <c r="L1658" s="29"/>
      <c r="M1658" s="15">
        <f t="shared" si="83"/>
        <v>12420</v>
      </c>
      <c r="N1658" s="12"/>
    </row>
    <row r="1659" spans="1:14" x14ac:dyDescent="0.2">
      <c r="A1659" s="7"/>
      <c r="B1659" s="13">
        <v>1100122</v>
      </c>
      <c r="C1659" s="14" t="s">
        <v>429</v>
      </c>
      <c r="D1659" s="14" t="s">
        <v>430</v>
      </c>
      <c r="E1659" s="13">
        <v>2511</v>
      </c>
      <c r="F1659" s="12" t="s">
        <v>142</v>
      </c>
      <c r="G1659" s="12" t="s">
        <v>143</v>
      </c>
      <c r="H1659" s="15">
        <v>15525</v>
      </c>
      <c r="I1659" s="12"/>
      <c r="J1659" s="12"/>
      <c r="K1659" s="29"/>
      <c r="L1659" s="29"/>
      <c r="M1659" s="15">
        <f t="shared" si="83"/>
        <v>15525</v>
      </c>
      <c r="N1659" s="12"/>
    </row>
    <row r="1660" spans="1:14" x14ac:dyDescent="0.2">
      <c r="A1660" s="7"/>
      <c r="B1660" s="13">
        <v>1100122</v>
      </c>
      <c r="C1660" s="14" t="s">
        <v>429</v>
      </c>
      <c r="D1660" s="14" t="s">
        <v>430</v>
      </c>
      <c r="E1660" s="13">
        <v>2961</v>
      </c>
      <c r="F1660" s="12" t="s">
        <v>142</v>
      </c>
      <c r="G1660" s="12" t="s">
        <v>123</v>
      </c>
      <c r="H1660" s="15">
        <v>20700</v>
      </c>
      <c r="I1660" s="12"/>
      <c r="J1660" s="12"/>
      <c r="K1660" s="29"/>
      <c r="L1660" s="29"/>
      <c r="M1660" s="15">
        <f t="shared" si="83"/>
        <v>20700</v>
      </c>
      <c r="N1660" s="12"/>
    </row>
    <row r="1661" spans="1:14" x14ac:dyDescent="0.2">
      <c r="A1661" s="7"/>
      <c r="B1661" s="13">
        <v>1100122</v>
      </c>
      <c r="C1661" s="14" t="s">
        <v>429</v>
      </c>
      <c r="D1661" s="14" t="s">
        <v>430</v>
      </c>
      <c r="E1661" s="13">
        <v>3361</v>
      </c>
      <c r="F1661" s="12" t="s">
        <v>142</v>
      </c>
      <c r="G1661" s="12" t="s">
        <v>47</v>
      </c>
      <c r="H1661" s="15">
        <v>15525</v>
      </c>
      <c r="I1661" s="12"/>
      <c r="J1661" s="12"/>
      <c r="K1661" s="29"/>
      <c r="L1661" s="29"/>
      <c r="M1661" s="15">
        <f t="shared" si="83"/>
        <v>15525</v>
      </c>
      <c r="N1661" s="12"/>
    </row>
    <row r="1662" spans="1:14" x14ac:dyDescent="0.2">
      <c r="A1662" s="7"/>
      <c r="B1662" s="13">
        <v>1100122</v>
      </c>
      <c r="C1662" s="14" t="s">
        <v>429</v>
      </c>
      <c r="D1662" s="14" t="s">
        <v>430</v>
      </c>
      <c r="E1662" s="13">
        <v>5671</v>
      </c>
      <c r="F1662" s="12" t="s">
        <v>142</v>
      </c>
      <c r="G1662" s="12" t="s">
        <v>210</v>
      </c>
      <c r="H1662" s="15">
        <v>113850</v>
      </c>
      <c r="I1662" s="12"/>
      <c r="J1662" s="12"/>
      <c r="K1662" s="29"/>
      <c r="L1662" s="29"/>
      <c r="M1662" s="15">
        <f t="shared" si="83"/>
        <v>113850</v>
      </c>
      <c r="N1662" s="12"/>
    </row>
    <row r="1663" spans="1:14" ht="75" x14ac:dyDescent="0.2">
      <c r="A1663" s="7">
        <v>37</v>
      </c>
      <c r="B1663" s="13">
        <v>1100122</v>
      </c>
      <c r="C1663" s="44" t="s">
        <v>429</v>
      </c>
      <c r="D1663" s="44" t="s">
        <v>430</v>
      </c>
      <c r="E1663" s="13">
        <v>5691</v>
      </c>
      <c r="F1663" s="34" t="s">
        <v>142</v>
      </c>
      <c r="G1663" s="34" t="s">
        <v>229</v>
      </c>
      <c r="H1663" s="15">
        <v>0</v>
      </c>
      <c r="I1663" s="12"/>
      <c r="J1663" s="12"/>
      <c r="K1663" s="29">
        <v>41400</v>
      </c>
      <c r="L1663" s="29"/>
      <c r="M1663" s="15">
        <f t="shared" si="83"/>
        <v>41400</v>
      </c>
      <c r="N1663" s="35" t="s">
        <v>1830</v>
      </c>
    </row>
    <row r="1664" spans="1:14" ht="15" x14ac:dyDescent="0.2">
      <c r="A1664" s="7"/>
      <c r="B1664" s="13">
        <v>1500522</v>
      </c>
      <c r="C1664" s="14" t="s">
        <v>429</v>
      </c>
      <c r="D1664" s="14" t="s">
        <v>430</v>
      </c>
      <c r="E1664" s="13">
        <v>1131</v>
      </c>
      <c r="F1664" s="12" t="s">
        <v>142</v>
      </c>
      <c r="G1664" s="14" t="s">
        <v>55</v>
      </c>
      <c r="H1664" s="15">
        <v>1539238.99</v>
      </c>
      <c r="I1664" s="12"/>
      <c r="J1664" s="12"/>
      <c r="K1664" s="29"/>
      <c r="L1664" s="29"/>
      <c r="M1664" s="15">
        <f t="shared" si="83"/>
        <v>1539238.99</v>
      </c>
      <c r="N1664" s="31"/>
    </row>
    <row r="1665" spans="1:14" x14ac:dyDescent="0.2">
      <c r="A1665" s="7"/>
      <c r="B1665" s="13">
        <v>1500522</v>
      </c>
      <c r="C1665" s="14" t="s">
        <v>429</v>
      </c>
      <c r="D1665" s="14" t="s">
        <v>430</v>
      </c>
      <c r="E1665" s="13">
        <v>1321</v>
      </c>
      <c r="F1665" s="12" t="s">
        <v>142</v>
      </c>
      <c r="G1665" s="12" t="s">
        <v>56</v>
      </c>
      <c r="H1665" s="15">
        <v>41771.4</v>
      </c>
      <c r="I1665" s="12"/>
      <c r="J1665" s="12"/>
      <c r="K1665" s="29"/>
      <c r="L1665" s="30"/>
      <c r="M1665" s="15">
        <f t="shared" si="83"/>
        <v>41771.4</v>
      </c>
      <c r="N1665" s="12"/>
    </row>
    <row r="1666" spans="1:14" x14ac:dyDescent="0.2">
      <c r="A1666" s="7"/>
      <c r="B1666" s="13">
        <v>1500522</v>
      </c>
      <c r="C1666" s="14" t="s">
        <v>429</v>
      </c>
      <c r="D1666" s="14" t="s">
        <v>430</v>
      </c>
      <c r="E1666" s="13">
        <v>1323</v>
      </c>
      <c r="F1666" s="12" t="s">
        <v>142</v>
      </c>
      <c r="G1666" s="12" t="s">
        <v>57</v>
      </c>
      <c r="H1666" s="15">
        <v>167069.6</v>
      </c>
      <c r="I1666" s="12"/>
      <c r="J1666" s="12"/>
      <c r="K1666" s="29"/>
      <c r="L1666" s="30"/>
      <c r="M1666" s="15">
        <f t="shared" si="83"/>
        <v>167069.6</v>
      </c>
      <c r="N1666" s="12"/>
    </row>
    <row r="1667" spans="1:14" x14ac:dyDescent="0.2">
      <c r="A1667" s="7"/>
      <c r="B1667" s="13">
        <v>1500522</v>
      </c>
      <c r="C1667" s="14" t="s">
        <v>429</v>
      </c>
      <c r="D1667" s="14" t="s">
        <v>430</v>
      </c>
      <c r="E1667" s="13">
        <v>1413</v>
      </c>
      <c r="F1667" s="12" t="s">
        <v>142</v>
      </c>
      <c r="G1667" s="12" t="s">
        <v>58</v>
      </c>
      <c r="H1667" s="15">
        <v>363618.5</v>
      </c>
      <c r="I1667" s="12"/>
      <c r="J1667" s="12"/>
      <c r="K1667" s="12"/>
      <c r="L1667" s="12"/>
      <c r="M1667" s="15">
        <f t="shared" si="83"/>
        <v>363618.5</v>
      </c>
      <c r="N1667" s="12"/>
    </row>
    <row r="1668" spans="1:14" x14ac:dyDescent="0.2">
      <c r="A1668" s="7"/>
      <c r="B1668" s="13">
        <v>1500522</v>
      </c>
      <c r="C1668" s="14" t="s">
        <v>429</v>
      </c>
      <c r="D1668" s="14" t="s">
        <v>430</v>
      </c>
      <c r="E1668" s="13">
        <v>1421</v>
      </c>
      <c r="F1668" s="12" t="s">
        <v>142</v>
      </c>
      <c r="G1668" s="12" t="s">
        <v>59</v>
      </c>
      <c r="H1668" s="15">
        <v>97958.64</v>
      </c>
      <c r="I1668" s="12"/>
      <c r="J1668" s="12"/>
      <c r="K1668" s="12"/>
      <c r="L1668" s="12"/>
      <c r="M1668" s="15">
        <f t="shared" si="83"/>
        <v>97958.64</v>
      </c>
      <c r="N1668" s="12"/>
    </row>
    <row r="1669" spans="1:14" x14ac:dyDescent="0.2">
      <c r="A1669" s="7"/>
      <c r="B1669" s="13">
        <v>1500522</v>
      </c>
      <c r="C1669" s="14" t="s">
        <v>429</v>
      </c>
      <c r="D1669" s="14" t="s">
        <v>430</v>
      </c>
      <c r="E1669" s="13">
        <v>1431</v>
      </c>
      <c r="F1669" s="12" t="s">
        <v>142</v>
      </c>
      <c r="G1669" s="12" t="s">
        <v>60</v>
      </c>
      <c r="H1669" s="15">
        <v>103172.78</v>
      </c>
      <c r="I1669" s="12"/>
      <c r="J1669" s="12"/>
      <c r="K1669" s="12"/>
      <c r="L1669" s="12"/>
      <c r="M1669" s="15">
        <f t="shared" si="83"/>
        <v>103172.78</v>
      </c>
      <c r="N1669" s="12"/>
    </row>
    <row r="1670" spans="1:14" x14ac:dyDescent="0.2">
      <c r="A1670" s="7"/>
      <c r="B1670" s="13">
        <v>1500522</v>
      </c>
      <c r="C1670" s="14" t="s">
        <v>429</v>
      </c>
      <c r="D1670" s="14" t="s">
        <v>430</v>
      </c>
      <c r="E1670" s="13">
        <v>1542</v>
      </c>
      <c r="F1670" s="12" t="s">
        <v>142</v>
      </c>
      <c r="G1670" s="12" t="s">
        <v>63</v>
      </c>
      <c r="H1670" s="15">
        <v>110224.48</v>
      </c>
      <c r="I1670" s="12"/>
      <c r="J1670" s="12"/>
      <c r="K1670" s="29"/>
      <c r="L1670" s="12"/>
      <c r="M1670" s="15">
        <f t="shared" si="83"/>
        <v>110224.48</v>
      </c>
      <c r="N1670" s="12"/>
    </row>
    <row r="1671" spans="1:14" x14ac:dyDescent="0.2">
      <c r="A1671" s="7"/>
      <c r="B1671" s="13">
        <v>1500522</v>
      </c>
      <c r="C1671" s="14" t="s">
        <v>429</v>
      </c>
      <c r="D1671" s="14" t="s">
        <v>430</v>
      </c>
      <c r="E1671" s="13">
        <v>1543</v>
      </c>
      <c r="F1671" s="12" t="s">
        <v>142</v>
      </c>
      <c r="G1671" s="12" t="s">
        <v>64</v>
      </c>
      <c r="H1671" s="15">
        <v>74515.41</v>
      </c>
      <c r="I1671" s="12"/>
      <c r="J1671" s="12"/>
      <c r="K1671" s="29"/>
      <c r="L1671" s="12"/>
      <c r="M1671" s="15">
        <f t="shared" si="83"/>
        <v>74515.41</v>
      </c>
      <c r="N1671" s="12"/>
    </row>
    <row r="1672" spans="1:14" x14ac:dyDescent="0.2">
      <c r="A1672" s="7"/>
      <c r="B1672" s="13">
        <v>1500522</v>
      </c>
      <c r="C1672" s="14" t="s">
        <v>429</v>
      </c>
      <c r="D1672" s="14" t="s">
        <v>430</v>
      </c>
      <c r="E1672" s="13">
        <v>1544</v>
      </c>
      <c r="F1672" s="12" t="s">
        <v>142</v>
      </c>
      <c r="G1672" s="12" t="s">
        <v>65</v>
      </c>
      <c r="H1672" s="15">
        <v>22345.66</v>
      </c>
      <c r="I1672" s="12"/>
      <c r="J1672" s="12"/>
      <c r="K1672" s="29"/>
      <c r="L1672" s="30"/>
      <c r="M1672" s="15">
        <f t="shared" si="83"/>
        <v>22345.66</v>
      </c>
      <c r="N1672" s="12"/>
    </row>
    <row r="1673" spans="1:14" x14ac:dyDescent="0.2">
      <c r="A1673" s="7"/>
      <c r="B1673" s="13">
        <v>1500522</v>
      </c>
      <c r="C1673" s="14" t="s">
        <v>429</v>
      </c>
      <c r="D1673" s="14" t="s">
        <v>430</v>
      </c>
      <c r="E1673" s="13">
        <v>1591</v>
      </c>
      <c r="F1673" s="12" t="s">
        <v>142</v>
      </c>
      <c r="G1673" s="12" t="s">
        <v>111</v>
      </c>
      <c r="H1673" s="15">
        <v>6518.67</v>
      </c>
      <c r="I1673" s="12"/>
      <c r="J1673" s="12"/>
      <c r="K1673" s="12"/>
      <c r="L1673" s="12"/>
      <c r="M1673" s="15">
        <f t="shared" si="83"/>
        <v>6518.67</v>
      </c>
      <c r="N1673" s="12"/>
    </row>
    <row r="1674" spans="1:14" x14ac:dyDescent="0.2">
      <c r="A1674" s="7"/>
      <c r="B1674" s="13">
        <v>1500522</v>
      </c>
      <c r="C1674" s="14" t="s">
        <v>429</v>
      </c>
      <c r="D1674" s="14" t="s">
        <v>430</v>
      </c>
      <c r="E1674" s="13">
        <v>2961</v>
      </c>
      <c r="F1674" s="12" t="s">
        <v>142</v>
      </c>
      <c r="G1674" s="12" t="s">
        <v>123</v>
      </c>
      <c r="H1674" s="15">
        <v>1800000</v>
      </c>
      <c r="I1674" s="12"/>
      <c r="J1674" s="12"/>
      <c r="K1674" s="12"/>
      <c r="L1674" s="12"/>
      <c r="M1674" s="15">
        <f t="shared" si="83"/>
        <v>1800000</v>
      </c>
      <c r="N1674" s="12"/>
    </row>
    <row r="1675" spans="1:14" ht="15" x14ac:dyDescent="0.2">
      <c r="A1675" s="7"/>
      <c r="B1675" s="13">
        <v>1500522</v>
      </c>
      <c r="C1675" s="14" t="s">
        <v>429</v>
      </c>
      <c r="D1675" s="14" t="s">
        <v>430</v>
      </c>
      <c r="E1675" s="13">
        <v>2981</v>
      </c>
      <c r="F1675" s="12" t="s">
        <v>142</v>
      </c>
      <c r="G1675" s="12" t="s">
        <v>299</v>
      </c>
      <c r="H1675" s="15">
        <v>17168</v>
      </c>
      <c r="I1675" s="12"/>
      <c r="J1675" s="12"/>
      <c r="K1675" s="12"/>
      <c r="L1675" s="30"/>
      <c r="M1675" s="15">
        <f t="shared" si="83"/>
        <v>17168</v>
      </c>
      <c r="N1675" s="65"/>
    </row>
    <row r="1676" spans="1:14" ht="15" x14ac:dyDescent="0.2">
      <c r="A1676" s="7"/>
      <c r="B1676" s="13">
        <v>1500522</v>
      </c>
      <c r="C1676" s="44" t="s">
        <v>429</v>
      </c>
      <c r="D1676" s="44" t="s">
        <v>430</v>
      </c>
      <c r="E1676" s="13">
        <v>3551</v>
      </c>
      <c r="F1676" s="34" t="s">
        <v>142</v>
      </c>
      <c r="G1676" s="12" t="s">
        <v>124</v>
      </c>
      <c r="H1676" s="15">
        <v>1182832</v>
      </c>
      <c r="I1676" s="12"/>
      <c r="J1676" s="12"/>
      <c r="K1676" s="29"/>
      <c r="L1676" s="30"/>
      <c r="M1676" s="15">
        <f t="shared" si="83"/>
        <v>1182832</v>
      </c>
      <c r="N1676" s="65"/>
    </row>
    <row r="1677" spans="1:14" ht="45" x14ac:dyDescent="0.2">
      <c r="A1677" s="7">
        <v>43</v>
      </c>
      <c r="B1677" s="13">
        <v>1500522</v>
      </c>
      <c r="C1677" s="14" t="s">
        <v>429</v>
      </c>
      <c r="D1677" s="14" t="s">
        <v>430</v>
      </c>
      <c r="E1677" s="13">
        <v>3981</v>
      </c>
      <c r="F1677" s="12" t="s">
        <v>142</v>
      </c>
      <c r="G1677" s="12" t="s">
        <v>66</v>
      </c>
      <c r="H1677" s="15">
        <v>42330.43</v>
      </c>
      <c r="I1677" s="12"/>
      <c r="J1677" s="12"/>
      <c r="K1677" s="29">
        <v>4000</v>
      </c>
      <c r="L1677" s="30"/>
      <c r="M1677" s="15">
        <f t="shared" si="83"/>
        <v>46330.43</v>
      </c>
      <c r="N1677" s="35" t="s">
        <v>1865</v>
      </c>
    </row>
    <row r="1678" spans="1:14" x14ac:dyDescent="0.2">
      <c r="A1678" s="7"/>
      <c r="B1678" s="13">
        <v>1500522</v>
      </c>
      <c r="C1678" s="14" t="s">
        <v>429</v>
      </c>
      <c r="D1678" s="14" t="s">
        <v>430</v>
      </c>
      <c r="E1678" s="13">
        <v>5691</v>
      </c>
      <c r="F1678" s="12" t="s">
        <v>142</v>
      </c>
      <c r="G1678" s="12" t="s">
        <v>229</v>
      </c>
      <c r="H1678" s="15">
        <v>230300</v>
      </c>
      <c r="I1678" s="12"/>
      <c r="J1678" s="12"/>
      <c r="K1678" s="12"/>
      <c r="L1678" s="12"/>
      <c r="M1678" s="15">
        <f t="shared" si="83"/>
        <v>230300</v>
      </c>
      <c r="N1678" s="12"/>
    </row>
    <row r="1679" spans="1:14" ht="15" x14ac:dyDescent="0.25">
      <c r="A1679" s="7"/>
      <c r="B1679" s="23" t="s">
        <v>431</v>
      </c>
      <c r="C1679" s="23"/>
      <c r="D1679" s="23"/>
      <c r="E1679" s="23"/>
      <c r="F1679" s="24"/>
      <c r="G1679" s="25" t="s">
        <v>18</v>
      </c>
      <c r="H1679" s="27">
        <v>10287829.560000001</v>
      </c>
      <c r="I1679" s="27">
        <f t="shared" ref="I1679:L1679" si="84">SUM(I1649:I1678)</f>
        <v>0</v>
      </c>
      <c r="J1679" s="27">
        <f t="shared" si="84"/>
        <v>0</v>
      </c>
      <c r="K1679" s="27">
        <f t="shared" si="84"/>
        <v>45400</v>
      </c>
      <c r="L1679" s="27">
        <f t="shared" si="84"/>
        <v>41400</v>
      </c>
      <c r="M1679" s="27">
        <f>SUM(M1649:M1678)</f>
        <v>10291829.560000001</v>
      </c>
      <c r="N1679" s="12"/>
    </row>
    <row r="1680" spans="1:14" ht="15" x14ac:dyDescent="0.25">
      <c r="A1680" s="7"/>
      <c r="B1680" s="23" t="s">
        <v>432</v>
      </c>
      <c r="C1680" s="21"/>
      <c r="D1680" s="21"/>
      <c r="E1680" s="32"/>
      <c r="F1680" s="21"/>
      <c r="G1680" s="33"/>
      <c r="H1680" s="21"/>
      <c r="I1680" s="21"/>
      <c r="J1680" s="21"/>
      <c r="K1680" s="21"/>
      <c r="L1680" s="21"/>
      <c r="M1680" s="21"/>
      <c r="N1680" s="12"/>
    </row>
    <row r="1681" spans="1:16" x14ac:dyDescent="0.2">
      <c r="A1681" s="7"/>
      <c r="B1681" s="13">
        <v>1100122</v>
      </c>
      <c r="C1681" s="14" t="s">
        <v>433</v>
      </c>
      <c r="D1681" s="14" t="s">
        <v>434</v>
      </c>
      <c r="E1681" s="13">
        <v>2111</v>
      </c>
      <c r="F1681" s="12" t="s">
        <v>402</v>
      </c>
      <c r="G1681" s="12" t="s">
        <v>37</v>
      </c>
      <c r="H1681" s="15">
        <v>9175</v>
      </c>
      <c r="I1681" s="12"/>
      <c r="J1681" s="12"/>
      <c r="K1681" s="29"/>
      <c r="L1681" s="30"/>
      <c r="M1681" s="15">
        <f t="shared" ref="M1681:M1712" si="85">H1681+I1681-J1681+K1681-L1681</f>
        <v>9175</v>
      </c>
      <c r="N1681" s="104"/>
      <c r="O1681" s="103"/>
      <c r="P1681" s="103"/>
    </row>
    <row r="1682" spans="1:16" x14ac:dyDescent="0.2">
      <c r="A1682" s="7"/>
      <c r="B1682" s="13">
        <v>1100122</v>
      </c>
      <c r="C1682" s="14" t="s">
        <v>433</v>
      </c>
      <c r="D1682" s="14" t="s">
        <v>434</v>
      </c>
      <c r="E1682" s="13">
        <v>2121</v>
      </c>
      <c r="F1682" s="12" t="s">
        <v>402</v>
      </c>
      <c r="G1682" s="12" t="s">
        <v>119</v>
      </c>
      <c r="H1682" s="15">
        <v>5175</v>
      </c>
      <c r="I1682" s="12"/>
      <c r="J1682" s="12"/>
      <c r="K1682" s="29"/>
      <c r="L1682" s="30"/>
      <c r="M1682" s="15">
        <f t="shared" si="85"/>
        <v>5175</v>
      </c>
      <c r="N1682" s="12"/>
    </row>
    <row r="1683" spans="1:16" x14ac:dyDescent="0.2">
      <c r="A1683" s="7"/>
      <c r="B1683" s="13">
        <v>1100122</v>
      </c>
      <c r="C1683" s="14" t="s">
        <v>433</v>
      </c>
      <c r="D1683" s="14" t="s">
        <v>434</v>
      </c>
      <c r="E1683" s="13">
        <v>2141</v>
      </c>
      <c r="F1683" s="12" t="s">
        <v>402</v>
      </c>
      <c r="G1683" s="12" t="s">
        <v>39</v>
      </c>
      <c r="H1683" s="15">
        <v>10712</v>
      </c>
      <c r="I1683" s="12"/>
      <c r="J1683" s="12"/>
      <c r="K1683" s="29"/>
      <c r="L1683" s="30"/>
      <c r="M1683" s="15">
        <f t="shared" si="85"/>
        <v>10712</v>
      </c>
      <c r="N1683" s="12"/>
    </row>
    <row r="1684" spans="1:16" x14ac:dyDescent="0.2">
      <c r="A1684" s="7"/>
      <c r="B1684" s="13">
        <v>1100122</v>
      </c>
      <c r="C1684" s="14" t="s">
        <v>433</v>
      </c>
      <c r="D1684" s="14" t="s">
        <v>434</v>
      </c>
      <c r="E1684" s="13">
        <v>2142</v>
      </c>
      <c r="F1684" s="34" t="s">
        <v>402</v>
      </c>
      <c r="G1684" s="12" t="s">
        <v>572</v>
      </c>
      <c r="H1684" s="15">
        <v>1000</v>
      </c>
      <c r="I1684" s="12"/>
      <c r="J1684" s="12"/>
      <c r="K1684" s="29"/>
      <c r="L1684" s="30"/>
      <c r="M1684" s="15">
        <f t="shared" si="85"/>
        <v>1000</v>
      </c>
      <c r="N1684" s="104"/>
    </row>
    <row r="1685" spans="1:16" x14ac:dyDescent="0.2">
      <c r="A1685" s="7"/>
      <c r="B1685" s="13">
        <v>1100122</v>
      </c>
      <c r="C1685" s="14" t="s">
        <v>433</v>
      </c>
      <c r="D1685" s="14" t="s">
        <v>434</v>
      </c>
      <c r="E1685" s="13">
        <v>2151</v>
      </c>
      <c r="F1685" s="12" t="s">
        <v>402</v>
      </c>
      <c r="G1685" s="12" t="s">
        <v>74</v>
      </c>
      <c r="H1685" s="15">
        <v>15525</v>
      </c>
      <c r="I1685" s="12"/>
      <c r="J1685" s="12"/>
      <c r="K1685" s="29"/>
      <c r="L1685" s="30"/>
      <c r="M1685" s="15">
        <f t="shared" si="85"/>
        <v>15525</v>
      </c>
      <c r="N1685" s="12"/>
    </row>
    <row r="1686" spans="1:16" x14ac:dyDescent="0.2">
      <c r="A1686" s="7"/>
      <c r="B1686" s="13">
        <v>1100122</v>
      </c>
      <c r="C1686" s="14" t="s">
        <v>433</v>
      </c>
      <c r="D1686" s="14" t="s">
        <v>434</v>
      </c>
      <c r="E1686" s="13">
        <v>2161</v>
      </c>
      <c r="F1686" s="12" t="s">
        <v>402</v>
      </c>
      <c r="G1686" s="12" t="s">
        <v>40</v>
      </c>
      <c r="H1686" s="15">
        <v>18525</v>
      </c>
      <c r="I1686" s="12"/>
      <c r="J1686" s="12"/>
      <c r="K1686" s="29"/>
      <c r="L1686" s="30"/>
      <c r="M1686" s="15">
        <f t="shared" si="85"/>
        <v>18525</v>
      </c>
      <c r="N1686" s="104"/>
    </row>
    <row r="1687" spans="1:16" x14ac:dyDescent="0.2">
      <c r="A1687" s="7"/>
      <c r="B1687" s="13">
        <v>1100122</v>
      </c>
      <c r="C1687" s="14" t="s">
        <v>433</v>
      </c>
      <c r="D1687" s="14" t="s">
        <v>434</v>
      </c>
      <c r="E1687" s="13">
        <v>2171</v>
      </c>
      <c r="F1687" s="12" t="s">
        <v>402</v>
      </c>
      <c r="G1687" s="12" t="s">
        <v>182</v>
      </c>
      <c r="H1687" s="15">
        <v>22000</v>
      </c>
      <c r="I1687" s="12"/>
      <c r="J1687" s="12"/>
      <c r="K1687" s="29"/>
      <c r="L1687" s="30"/>
      <c r="M1687" s="15">
        <f t="shared" si="85"/>
        <v>22000</v>
      </c>
      <c r="N1687" s="12"/>
    </row>
    <row r="1688" spans="1:16" x14ac:dyDescent="0.2">
      <c r="A1688" s="7"/>
      <c r="B1688" s="13">
        <v>1100122</v>
      </c>
      <c r="C1688" s="14" t="s">
        <v>433</v>
      </c>
      <c r="D1688" s="14" t="s">
        <v>434</v>
      </c>
      <c r="E1688" s="13">
        <v>2212</v>
      </c>
      <c r="F1688" s="12" t="s">
        <v>402</v>
      </c>
      <c r="G1688" s="12" t="s">
        <v>573</v>
      </c>
      <c r="H1688" s="15">
        <v>3000</v>
      </c>
      <c r="I1688" s="12"/>
      <c r="J1688" s="12"/>
      <c r="K1688" s="29"/>
      <c r="L1688" s="30"/>
      <c r="M1688" s="15">
        <f t="shared" si="85"/>
        <v>3000</v>
      </c>
      <c r="N1688" s="104"/>
    </row>
    <row r="1689" spans="1:16" x14ac:dyDescent="0.2">
      <c r="A1689" s="7"/>
      <c r="B1689" s="13">
        <v>1100122</v>
      </c>
      <c r="C1689" s="14" t="s">
        <v>433</v>
      </c>
      <c r="D1689" s="14" t="s">
        <v>434</v>
      </c>
      <c r="E1689" s="13">
        <v>2231</v>
      </c>
      <c r="F1689" s="12" t="s">
        <v>402</v>
      </c>
      <c r="G1689" s="12" t="s">
        <v>42</v>
      </c>
      <c r="H1689" s="15">
        <v>7000</v>
      </c>
      <c r="I1689" s="12"/>
      <c r="J1689" s="12"/>
      <c r="K1689" s="29"/>
      <c r="L1689" s="30"/>
      <c r="M1689" s="15">
        <f t="shared" si="85"/>
        <v>7000</v>
      </c>
      <c r="N1689" s="12"/>
    </row>
    <row r="1690" spans="1:16" x14ac:dyDescent="0.2">
      <c r="A1690" s="7"/>
      <c r="B1690" s="13">
        <v>1100122</v>
      </c>
      <c r="C1690" s="14" t="s">
        <v>433</v>
      </c>
      <c r="D1690" s="14" t="s">
        <v>434</v>
      </c>
      <c r="E1690" s="13">
        <v>2411</v>
      </c>
      <c r="F1690" s="12" t="s">
        <v>402</v>
      </c>
      <c r="G1690" s="12" t="s">
        <v>75</v>
      </c>
      <c r="H1690" s="15">
        <v>20525</v>
      </c>
      <c r="I1690" s="12"/>
      <c r="J1690" s="12"/>
      <c r="K1690" s="29"/>
      <c r="L1690" s="30"/>
      <c r="M1690" s="15">
        <f t="shared" si="85"/>
        <v>20525</v>
      </c>
      <c r="N1690" s="104"/>
    </row>
    <row r="1691" spans="1:16" x14ac:dyDescent="0.2">
      <c r="A1691" s="7"/>
      <c r="B1691" s="13">
        <v>1100122</v>
      </c>
      <c r="C1691" s="14" t="s">
        <v>433</v>
      </c>
      <c r="D1691" s="14" t="s">
        <v>434</v>
      </c>
      <c r="E1691" s="13">
        <v>2421</v>
      </c>
      <c r="F1691" s="12" t="s">
        <v>402</v>
      </c>
      <c r="G1691" s="12" t="s">
        <v>130</v>
      </c>
      <c r="H1691" s="15">
        <v>15525</v>
      </c>
      <c r="I1691" s="12"/>
      <c r="J1691" s="12"/>
      <c r="K1691" s="29"/>
      <c r="L1691" s="30"/>
      <c r="M1691" s="15">
        <f t="shared" si="85"/>
        <v>15525</v>
      </c>
      <c r="N1691" s="12"/>
    </row>
    <row r="1692" spans="1:16" x14ac:dyDescent="0.2">
      <c r="A1692" s="7"/>
      <c r="B1692" s="13">
        <v>1100122</v>
      </c>
      <c r="C1692" s="14" t="s">
        <v>433</v>
      </c>
      <c r="D1692" s="14" t="s">
        <v>434</v>
      </c>
      <c r="E1692" s="13">
        <v>2451</v>
      </c>
      <c r="F1692" s="12" t="s">
        <v>402</v>
      </c>
      <c r="G1692" s="12" t="s">
        <v>120</v>
      </c>
      <c r="H1692" s="15">
        <v>1500</v>
      </c>
      <c r="I1692" s="12"/>
      <c r="J1692" s="12"/>
      <c r="K1692" s="29"/>
      <c r="L1692" s="30"/>
      <c r="M1692" s="15">
        <f t="shared" si="85"/>
        <v>1500</v>
      </c>
      <c r="N1692" s="12"/>
    </row>
    <row r="1693" spans="1:16" x14ac:dyDescent="0.2">
      <c r="A1693" s="7"/>
      <c r="B1693" s="13">
        <v>1100122</v>
      </c>
      <c r="C1693" s="14" t="s">
        <v>433</v>
      </c>
      <c r="D1693" s="14" t="s">
        <v>434</v>
      </c>
      <c r="E1693" s="13">
        <v>2461</v>
      </c>
      <c r="F1693" s="12" t="s">
        <v>402</v>
      </c>
      <c r="G1693" s="12" t="s">
        <v>43</v>
      </c>
      <c r="H1693" s="15">
        <v>25875</v>
      </c>
      <c r="I1693" s="12"/>
      <c r="J1693" s="12"/>
      <c r="K1693" s="29"/>
      <c r="L1693" s="30"/>
      <c r="M1693" s="15">
        <f t="shared" si="85"/>
        <v>25875</v>
      </c>
      <c r="N1693" s="12"/>
    </row>
    <row r="1694" spans="1:16" x14ac:dyDescent="0.2">
      <c r="A1694" s="7"/>
      <c r="B1694" s="13">
        <v>1100122</v>
      </c>
      <c r="C1694" s="14" t="s">
        <v>433</v>
      </c>
      <c r="D1694" s="14" t="s">
        <v>434</v>
      </c>
      <c r="E1694" s="13">
        <v>2471</v>
      </c>
      <c r="F1694" s="12" t="s">
        <v>402</v>
      </c>
      <c r="G1694" s="12" t="s">
        <v>78</v>
      </c>
      <c r="H1694" s="15">
        <v>30000</v>
      </c>
      <c r="I1694" s="12"/>
      <c r="J1694" s="12"/>
      <c r="K1694" s="29"/>
      <c r="L1694" s="30"/>
      <c r="M1694" s="15">
        <f t="shared" si="85"/>
        <v>30000</v>
      </c>
      <c r="N1694" s="12"/>
    </row>
    <row r="1695" spans="1:16" x14ac:dyDescent="0.2">
      <c r="A1695" s="7"/>
      <c r="B1695" s="13">
        <v>1100122</v>
      </c>
      <c r="C1695" s="14" t="s">
        <v>433</v>
      </c>
      <c r="D1695" s="14" t="s">
        <v>434</v>
      </c>
      <c r="E1695" s="13">
        <v>2481</v>
      </c>
      <c r="F1695" s="12" t="s">
        <v>402</v>
      </c>
      <c r="G1695" s="12" t="s">
        <v>79</v>
      </c>
      <c r="H1695" s="15">
        <v>25000</v>
      </c>
      <c r="I1695" s="12"/>
      <c r="J1695" s="12"/>
      <c r="K1695" s="29"/>
      <c r="L1695" s="30"/>
      <c r="M1695" s="15">
        <f t="shared" si="85"/>
        <v>25000</v>
      </c>
      <c r="N1695" s="12"/>
    </row>
    <row r="1696" spans="1:16" x14ac:dyDescent="0.2">
      <c r="A1696" s="7"/>
      <c r="B1696" s="13">
        <v>1100122</v>
      </c>
      <c r="C1696" s="14" t="s">
        <v>433</v>
      </c>
      <c r="D1696" s="14" t="s">
        <v>434</v>
      </c>
      <c r="E1696" s="13">
        <v>2471</v>
      </c>
      <c r="F1696" s="34" t="s">
        <v>402</v>
      </c>
      <c r="G1696" s="12" t="s">
        <v>78</v>
      </c>
      <c r="H1696" s="15">
        <v>18000</v>
      </c>
      <c r="I1696" s="12"/>
      <c r="J1696" s="12"/>
      <c r="K1696" s="29"/>
      <c r="L1696" s="30"/>
      <c r="M1696" s="15">
        <f t="shared" si="85"/>
        <v>18000</v>
      </c>
      <c r="N1696" s="104"/>
    </row>
    <row r="1697" spans="1:14" x14ac:dyDescent="0.2">
      <c r="A1697" s="7"/>
      <c r="B1697" s="13">
        <v>1100122</v>
      </c>
      <c r="C1697" s="14" t="s">
        <v>433</v>
      </c>
      <c r="D1697" s="14" t="s">
        <v>434</v>
      </c>
      <c r="E1697" s="13">
        <v>2491</v>
      </c>
      <c r="F1697" s="12" t="s">
        <v>402</v>
      </c>
      <c r="G1697" s="12" t="s">
        <v>80</v>
      </c>
      <c r="H1697" s="15">
        <v>80000</v>
      </c>
      <c r="I1697" s="12"/>
      <c r="J1697" s="12"/>
      <c r="K1697" s="29"/>
      <c r="L1697" s="30"/>
      <c r="M1697" s="15">
        <f t="shared" si="85"/>
        <v>80000</v>
      </c>
      <c r="N1697" s="104"/>
    </row>
    <row r="1698" spans="1:14" x14ac:dyDescent="0.2">
      <c r="A1698" s="7"/>
      <c r="B1698" s="13">
        <v>1100122</v>
      </c>
      <c r="C1698" s="14" t="s">
        <v>433</v>
      </c>
      <c r="D1698" s="14" t="s">
        <v>434</v>
      </c>
      <c r="E1698" s="13">
        <v>2521</v>
      </c>
      <c r="F1698" s="12" t="s">
        <v>402</v>
      </c>
      <c r="G1698" s="12" t="s">
        <v>403</v>
      </c>
      <c r="H1698" s="15">
        <v>31050</v>
      </c>
      <c r="I1698" s="12"/>
      <c r="J1698" s="12"/>
      <c r="K1698" s="29"/>
      <c r="L1698" s="30"/>
      <c r="M1698" s="15">
        <f t="shared" si="85"/>
        <v>31050</v>
      </c>
      <c r="N1698" s="12"/>
    </row>
    <row r="1699" spans="1:14" x14ac:dyDescent="0.2">
      <c r="A1699" s="7"/>
      <c r="B1699" s="13">
        <v>1100122</v>
      </c>
      <c r="C1699" s="14" t="s">
        <v>433</v>
      </c>
      <c r="D1699" s="14" t="s">
        <v>434</v>
      </c>
      <c r="E1699" s="13">
        <v>2522</v>
      </c>
      <c r="F1699" s="12" t="s">
        <v>402</v>
      </c>
      <c r="G1699" s="12" t="s">
        <v>158</v>
      </c>
      <c r="H1699" s="15">
        <v>10350</v>
      </c>
      <c r="I1699" s="12"/>
      <c r="J1699" s="12"/>
      <c r="K1699" s="29"/>
      <c r="L1699" s="30"/>
      <c r="M1699" s="15">
        <f t="shared" si="85"/>
        <v>10350</v>
      </c>
      <c r="N1699" s="12"/>
    </row>
    <row r="1700" spans="1:14" x14ac:dyDescent="0.2">
      <c r="A1700" s="7"/>
      <c r="B1700" s="13">
        <v>1100122</v>
      </c>
      <c r="C1700" s="14" t="s">
        <v>433</v>
      </c>
      <c r="D1700" s="14" t="s">
        <v>434</v>
      </c>
      <c r="E1700" s="13">
        <v>2531</v>
      </c>
      <c r="F1700" s="12" t="s">
        <v>402</v>
      </c>
      <c r="G1700" s="12" t="s">
        <v>121</v>
      </c>
      <c r="H1700" s="15">
        <v>5175</v>
      </c>
      <c r="I1700" s="12"/>
      <c r="J1700" s="12"/>
      <c r="K1700" s="29"/>
      <c r="L1700" s="30"/>
      <c r="M1700" s="15">
        <f t="shared" si="85"/>
        <v>5175</v>
      </c>
      <c r="N1700" s="12"/>
    </row>
    <row r="1701" spans="1:14" x14ac:dyDescent="0.2">
      <c r="A1701" s="7"/>
      <c r="B1701" s="13">
        <v>1100122</v>
      </c>
      <c r="C1701" s="14" t="s">
        <v>433</v>
      </c>
      <c r="D1701" s="14" t="s">
        <v>434</v>
      </c>
      <c r="E1701" s="13">
        <v>2561</v>
      </c>
      <c r="F1701" s="12" t="s">
        <v>402</v>
      </c>
      <c r="G1701" s="12" t="s">
        <v>81</v>
      </c>
      <c r="H1701" s="15">
        <v>18630</v>
      </c>
      <c r="I1701" s="12"/>
      <c r="J1701" s="12"/>
      <c r="K1701" s="29"/>
      <c r="L1701" s="30"/>
      <c r="M1701" s="15">
        <f t="shared" si="85"/>
        <v>18630</v>
      </c>
      <c r="N1701" s="12"/>
    </row>
    <row r="1702" spans="1:14" x14ac:dyDescent="0.2">
      <c r="A1702" s="7"/>
      <c r="B1702" s="13">
        <v>1100122</v>
      </c>
      <c r="C1702" s="14" t="s">
        <v>433</v>
      </c>
      <c r="D1702" s="14" t="s">
        <v>434</v>
      </c>
      <c r="E1702" s="13">
        <v>2613</v>
      </c>
      <c r="F1702" s="12" t="s">
        <v>402</v>
      </c>
      <c r="G1702" s="12" t="s">
        <v>420</v>
      </c>
      <c r="H1702" s="15">
        <v>25000</v>
      </c>
      <c r="I1702" s="12"/>
      <c r="J1702" s="12"/>
      <c r="K1702" s="29"/>
      <c r="L1702" s="30"/>
      <c r="M1702" s="15">
        <f t="shared" si="85"/>
        <v>25000</v>
      </c>
      <c r="N1702" s="12"/>
    </row>
    <row r="1703" spans="1:14" x14ac:dyDescent="0.2">
      <c r="A1703" s="7"/>
      <c r="B1703" s="13">
        <v>1100122</v>
      </c>
      <c r="C1703" s="14" t="s">
        <v>433</v>
      </c>
      <c r="D1703" s="14" t="s">
        <v>434</v>
      </c>
      <c r="E1703" s="13">
        <v>2721</v>
      </c>
      <c r="F1703" s="12" t="s">
        <v>402</v>
      </c>
      <c r="G1703" s="12" t="s">
        <v>161</v>
      </c>
      <c r="H1703" s="15">
        <v>6210</v>
      </c>
      <c r="I1703" s="12"/>
      <c r="J1703" s="12"/>
      <c r="K1703" s="29"/>
      <c r="L1703" s="30"/>
      <c r="M1703" s="15">
        <f t="shared" si="85"/>
        <v>6210</v>
      </c>
      <c r="N1703" s="12"/>
    </row>
    <row r="1704" spans="1:14" x14ac:dyDescent="0.2">
      <c r="A1704" s="7"/>
      <c r="B1704" s="13">
        <v>1100122</v>
      </c>
      <c r="C1704" s="14" t="s">
        <v>433</v>
      </c>
      <c r="D1704" s="14" t="s">
        <v>434</v>
      </c>
      <c r="E1704" s="13">
        <v>2722</v>
      </c>
      <c r="F1704" s="12" t="s">
        <v>402</v>
      </c>
      <c r="G1704" s="12" t="s">
        <v>82</v>
      </c>
      <c r="H1704" s="15">
        <v>8000</v>
      </c>
      <c r="I1704" s="12"/>
      <c r="J1704" s="12"/>
      <c r="K1704" s="29"/>
      <c r="L1704" s="30"/>
      <c r="M1704" s="15">
        <f t="shared" si="85"/>
        <v>8000</v>
      </c>
      <c r="N1704" s="12"/>
    </row>
    <row r="1705" spans="1:14" x14ac:dyDescent="0.2">
      <c r="A1705" s="7"/>
      <c r="B1705" s="13">
        <v>1100122</v>
      </c>
      <c r="C1705" s="14" t="s">
        <v>433</v>
      </c>
      <c r="D1705" s="14" t="s">
        <v>434</v>
      </c>
      <c r="E1705" s="13">
        <v>2911</v>
      </c>
      <c r="F1705" s="12" t="s">
        <v>402</v>
      </c>
      <c r="G1705" s="12" t="s">
        <v>44</v>
      </c>
      <c r="H1705" s="15">
        <v>37245</v>
      </c>
      <c r="I1705" s="12"/>
      <c r="J1705" s="12"/>
      <c r="K1705" s="29"/>
      <c r="L1705" s="30"/>
      <c r="M1705" s="15">
        <f t="shared" si="85"/>
        <v>37245</v>
      </c>
      <c r="N1705" s="12"/>
    </row>
    <row r="1706" spans="1:14" x14ac:dyDescent="0.2">
      <c r="A1706" s="7"/>
      <c r="B1706" s="13">
        <v>1100122</v>
      </c>
      <c r="C1706" s="14" t="s">
        <v>433</v>
      </c>
      <c r="D1706" s="14" t="s">
        <v>434</v>
      </c>
      <c r="E1706" s="13">
        <v>2921</v>
      </c>
      <c r="F1706" s="12" t="s">
        <v>402</v>
      </c>
      <c r="G1706" s="12" t="s">
        <v>122</v>
      </c>
      <c r="H1706" s="15">
        <v>25692</v>
      </c>
      <c r="I1706" s="12"/>
      <c r="J1706" s="12"/>
      <c r="K1706" s="29"/>
      <c r="L1706" s="30"/>
      <c r="M1706" s="15">
        <f t="shared" si="85"/>
        <v>25692</v>
      </c>
      <c r="N1706" s="12"/>
    </row>
    <row r="1707" spans="1:14" x14ac:dyDescent="0.2">
      <c r="A1707" s="7"/>
      <c r="B1707" s="13">
        <v>1100122</v>
      </c>
      <c r="C1707" s="14" t="s">
        <v>433</v>
      </c>
      <c r="D1707" s="14" t="s">
        <v>434</v>
      </c>
      <c r="E1707" s="13">
        <v>2931</v>
      </c>
      <c r="F1707" s="12" t="s">
        <v>402</v>
      </c>
      <c r="G1707" s="12" t="s">
        <v>85</v>
      </c>
      <c r="H1707" s="15">
        <v>26910</v>
      </c>
      <c r="I1707" s="12"/>
      <c r="J1707" s="12"/>
      <c r="K1707" s="29"/>
      <c r="L1707" s="30"/>
      <c r="M1707" s="15">
        <f t="shared" si="85"/>
        <v>26910</v>
      </c>
      <c r="N1707" s="12"/>
    </row>
    <row r="1708" spans="1:14" x14ac:dyDescent="0.2">
      <c r="A1708" s="7"/>
      <c r="B1708" s="13">
        <v>1100122</v>
      </c>
      <c r="C1708" s="14" t="s">
        <v>433</v>
      </c>
      <c r="D1708" s="14" t="s">
        <v>434</v>
      </c>
      <c r="E1708" s="13">
        <v>2941</v>
      </c>
      <c r="F1708" s="12" t="s">
        <v>402</v>
      </c>
      <c r="G1708" s="12" t="s">
        <v>45</v>
      </c>
      <c r="H1708" s="15">
        <v>712</v>
      </c>
      <c r="I1708" s="12"/>
      <c r="J1708" s="12"/>
      <c r="K1708" s="29"/>
      <c r="L1708" s="30"/>
      <c r="M1708" s="15">
        <f t="shared" si="85"/>
        <v>712</v>
      </c>
      <c r="N1708" s="104"/>
    </row>
    <row r="1709" spans="1:14" x14ac:dyDescent="0.2">
      <c r="A1709" s="7"/>
      <c r="B1709" s="13">
        <v>1100122</v>
      </c>
      <c r="C1709" s="14" t="s">
        <v>433</v>
      </c>
      <c r="D1709" s="14" t="s">
        <v>434</v>
      </c>
      <c r="E1709" s="13">
        <v>2961</v>
      </c>
      <c r="F1709" s="12" t="s">
        <v>402</v>
      </c>
      <c r="G1709" s="12" t="s">
        <v>123</v>
      </c>
      <c r="H1709" s="15">
        <v>51750</v>
      </c>
      <c r="I1709" s="12"/>
      <c r="J1709" s="12"/>
      <c r="K1709" s="29"/>
      <c r="L1709" s="30"/>
      <c r="M1709" s="15">
        <f t="shared" si="85"/>
        <v>51750</v>
      </c>
      <c r="N1709" s="12"/>
    </row>
    <row r="1710" spans="1:14" x14ac:dyDescent="0.2">
      <c r="A1710" s="7"/>
      <c r="B1710" s="13">
        <v>1100122</v>
      </c>
      <c r="C1710" s="14" t="s">
        <v>433</v>
      </c>
      <c r="D1710" s="14" t="s">
        <v>434</v>
      </c>
      <c r="E1710" s="13">
        <v>2981</v>
      </c>
      <c r="F1710" s="12" t="s">
        <v>402</v>
      </c>
      <c r="G1710" s="12" t="s">
        <v>299</v>
      </c>
      <c r="H1710" s="15">
        <v>51750</v>
      </c>
      <c r="I1710" s="12"/>
      <c r="J1710" s="12"/>
      <c r="K1710" s="29"/>
      <c r="L1710" s="30"/>
      <c r="M1710" s="15">
        <f t="shared" si="85"/>
        <v>51750</v>
      </c>
      <c r="N1710" s="12"/>
    </row>
    <row r="1711" spans="1:14" x14ac:dyDescent="0.2">
      <c r="A1711" s="7"/>
      <c r="B1711" s="13">
        <v>1100122</v>
      </c>
      <c r="C1711" s="14" t="s">
        <v>433</v>
      </c>
      <c r="D1711" s="14" t="s">
        <v>434</v>
      </c>
      <c r="E1711" s="13">
        <v>3361</v>
      </c>
      <c r="F1711" s="12" t="s">
        <v>402</v>
      </c>
      <c r="G1711" s="12" t="s">
        <v>47</v>
      </c>
      <c r="H1711" s="15">
        <v>11140</v>
      </c>
      <c r="I1711" s="12"/>
      <c r="J1711" s="12"/>
      <c r="K1711" s="29"/>
      <c r="L1711" s="30"/>
      <c r="M1711" s="15">
        <f t="shared" si="85"/>
        <v>11140</v>
      </c>
      <c r="N1711" s="12"/>
    </row>
    <row r="1712" spans="1:14" x14ac:dyDescent="0.2">
      <c r="A1712" s="7"/>
      <c r="B1712" s="13">
        <v>1100122</v>
      </c>
      <c r="C1712" s="14" t="s">
        <v>433</v>
      </c>
      <c r="D1712" s="14" t="s">
        <v>434</v>
      </c>
      <c r="E1712" s="13">
        <v>3511</v>
      </c>
      <c r="F1712" s="12" t="s">
        <v>402</v>
      </c>
      <c r="G1712" s="12" t="s">
        <v>91</v>
      </c>
      <c r="H1712" s="15">
        <v>711480</v>
      </c>
      <c r="I1712" s="12"/>
      <c r="J1712" s="12"/>
      <c r="K1712" s="29"/>
      <c r="L1712" s="30"/>
      <c r="M1712" s="15">
        <f t="shared" si="85"/>
        <v>711480</v>
      </c>
      <c r="N1712" s="104"/>
    </row>
    <row r="1713" spans="1:14" x14ac:dyDescent="0.2">
      <c r="A1713" s="7"/>
      <c r="B1713" s="13">
        <v>1100122</v>
      </c>
      <c r="C1713" s="14" t="s">
        <v>433</v>
      </c>
      <c r="D1713" s="14" t="s">
        <v>434</v>
      </c>
      <c r="E1713" s="13">
        <v>3551</v>
      </c>
      <c r="F1713" s="12" t="s">
        <v>402</v>
      </c>
      <c r="G1713" s="12" t="s">
        <v>124</v>
      </c>
      <c r="H1713" s="15">
        <v>62100</v>
      </c>
      <c r="I1713" s="12"/>
      <c r="J1713" s="12"/>
      <c r="K1713" s="29"/>
      <c r="L1713" s="30"/>
      <c r="M1713" s="15">
        <f t="shared" ref="M1713:M1736" si="86">H1713+I1713-J1713+K1713-L1713</f>
        <v>62100</v>
      </c>
      <c r="N1713" s="12"/>
    </row>
    <row r="1714" spans="1:14" x14ac:dyDescent="0.2">
      <c r="A1714" s="7"/>
      <c r="B1714" s="13">
        <v>1100122</v>
      </c>
      <c r="C1714" s="14" t="s">
        <v>433</v>
      </c>
      <c r="D1714" s="14" t="s">
        <v>434</v>
      </c>
      <c r="E1714" s="13">
        <v>3571</v>
      </c>
      <c r="F1714" s="12" t="s">
        <v>402</v>
      </c>
      <c r="G1714" s="12" t="s">
        <v>92</v>
      </c>
      <c r="H1714" s="15">
        <v>56925</v>
      </c>
      <c r="I1714" s="12"/>
      <c r="J1714" s="12"/>
      <c r="K1714" s="29"/>
      <c r="L1714" s="30"/>
      <c r="M1714" s="15">
        <f t="shared" si="86"/>
        <v>56925</v>
      </c>
      <c r="N1714" s="12"/>
    </row>
    <row r="1715" spans="1:14" x14ac:dyDescent="0.2">
      <c r="A1715" s="7"/>
      <c r="B1715" s="13">
        <v>1100122</v>
      </c>
      <c r="C1715" s="14" t="s">
        <v>433</v>
      </c>
      <c r="D1715" s="14" t="s">
        <v>434</v>
      </c>
      <c r="E1715" s="13">
        <v>3591</v>
      </c>
      <c r="F1715" s="12" t="s">
        <v>402</v>
      </c>
      <c r="G1715" s="12" t="s">
        <v>93</v>
      </c>
      <c r="H1715" s="15">
        <v>16069</v>
      </c>
      <c r="I1715" s="12"/>
      <c r="J1715" s="12"/>
      <c r="K1715" s="29"/>
      <c r="L1715" s="30"/>
      <c r="M1715" s="15">
        <f t="shared" si="86"/>
        <v>16069</v>
      </c>
      <c r="N1715" s="12"/>
    </row>
    <row r="1716" spans="1:14" x14ac:dyDescent="0.2">
      <c r="A1716" s="7"/>
      <c r="B1716" s="13">
        <v>1100122</v>
      </c>
      <c r="C1716" s="14" t="s">
        <v>433</v>
      </c>
      <c r="D1716" s="14" t="s">
        <v>434</v>
      </c>
      <c r="E1716" s="13">
        <v>5111</v>
      </c>
      <c r="F1716" s="12" t="s">
        <v>402</v>
      </c>
      <c r="G1716" s="12" t="s">
        <v>137</v>
      </c>
      <c r="H1716" s="15">
        <v>50000</v>
      </c>
      <c r="I1716" s="12"/>
      <c r="J1716" s="12"/>
      <c r="K1716" s="29"/>
      <c r="L1716" s="30"/>
      <c r="M1716" s="15">
        <f t="shared" si="86"/>
        <v>50000</v>
      </c>
      <c r="N1716" s="104"/>
    </row>
    <row r="1717" spans="1:14" x14ac:dyDescent="0.2">
      <c r="A1717" s="7"/>
      <c r="B1717" s="13">
        <v>1100122</v>
      </c>
      <c r="C1717" s="14" t="s">
        <v>433</v>
      </c>
      <c r="D1717" s="14" t="s">
        <v>434</v>
      </c>
      <c r="E1717" s="13">
        <v>5151</v>
      </c>
      <c r="F1717" s="12" t="s">
        <v>402</v>
      </c>
      <c r="G1717" s="12" t="s">
        <v>128</v>
      </c>
      <c r="H1717" s="15">
        <v>20000</v>
      </c>
      <c r="I1717" s="12"/>
      <c r="J1717" s="12"/>
      <c r="K1717" s="29"/>
      <c r="L1717" s="30"/>
      <c r="M1717" s="15">
        <f t="shared" si="86"/>
        <v>20000</v>
      </c>
      <c r="N1717" s="12"/>
    </row>
    <row r="1718" spans="1:14" x14ac:dyDescent="0.2">
      <c r="A1718" s="7"/>
      <c r="B1718" s="13">
        <v>1100122</v>
      </c>
      <c r="C1718" s="14" t="s">
        <v>433</v>
      </c>
      <c r="D1718" s="14" t="s">
        <v>434</v>
      </c>
      <c r="E1718" s="13">
        <v>5191</v>
      </c>
      <c r="F1718" s="34" t="s">
        <v>402</v>
      </c>
      <c r="G1718" s="12" t="s">
        <v>574</v>
      </c>
      <c r="H1718" s="15">
        <v>5000</v>
      </c>
      <c r="I1718" s="12"/>
      <c r="J1718" s="12"/>
      <c r="K1718" s="29"/>
      <c r="L1718" s="30"/>
      <c r="M1718" s="15">
        <f t="shared" si="86"/>
        <v>5000</v>
      </c>
      <c r="N1718" s="104"/>
    </row>
    <row r="1719" spans="1:14" x14ac:dyDescent="0.2">
      <c r="A1719" s="7"/>
      <c r="B1719" s="13">
        <v>1100122</v>
      </c>
      <c r="C1719" s="14" t="s">
        <v>433</v>
      </c>
      <c r="D1719" s="14" t="s">
        <v>434</v>
      </c>
      <c r="E1719" s="13">
        <v>5211</v>
      </c>
      <c r="F1719" s="12" t="s">
        <v>402</v>
      </c>
      <c r="G1719" s="12" t="s">
        <v>209</v>
      </c>
      <c r="H1719" s="15">
        <v>35000</v>
      </c>
      <c r="I1719" s="12"/>
      <c r="J1719" s="12"/>
      <c r="K1719" s="29"/>
      <c r="L1719" s="30"/>
      <c r="M1719" s="15">
        <f t="shared" si="86"/>
        <v>35000</v>
      </c>
      <c r="N1719" s="12"/>
    </row>
    <row r="1720" spans="1:14" x14ac:dyDescent="0.2">
      <c r="A1720" s="7"/>
      <c r="B1720" s="13">
        <v>1100122</v>
      </c>
      <c r="C1720" s="14" t="s">
        <v>433</v>
      </c>
      <c r="D1720" s="14" t="s">
        <v>434</v>
      </c>
      <c r="E1720" s="13">
        <v>5621</v>
      </c>
      <c r="F1720" s="12" t="s">
        <v>402</v>
      </c>
      <c r="G1720" s="12" t="s">
        <v>426</v>
      </c>
      <c r="H1720" s="15">
        <v>70000</v>
      </c>
      <c r="I1720" s="12"/>
      <c r="J1720" s="12"/>
      <c r="K1720" s="29"/>
      <c r="L1720" s="30"/>
      <c r="M1720" s="15">
        <f t="shared" si="86"/>
        <v>70000</v>
      </c>
      <c r="N1720" s="104"/>
    </row>
    <row r="1721" spans="1:14" x14ac:dyDescent="0.2">
      <c r="A1721" s="7"/>
      <c r="B1721" s="13">
        <v>1100122</v>
      </c>
      <c r="C1721" s="14" t="s">
        <v>433</v>
      </c>
      <c r="D1721" s="14" t="s">
        <v>434</v>
      </c>
      <c r="E1721" s="13">
        <v>5641</v>
      </c>
      <c r="F1721" s="12" t="s">
        <v>402</v>
      </c>
      <c r="G1721" s="12" t="s">
        <v>129</v>
      </c>
      <c r="H1721" s="15">
        <v>10000</v>
      </c>
      <c r="I1721" s="12"/>
      <c r="J1721" s="12"/>
      <c r="K1721" s="29"/>
      <c r="L1721" s="30"/>
      <c r="M1721" s="15">
        <f t="shared" si="86"/>
        <v>10000</v>
      </c>
      <c r="N1721" s="12"/>
    </row>
    <row r="1722" spans="1:14" x14ac:dyDescent="0.2">
      <c r="A1722" s="7"/>
      <c r="B1722" s="13">
        <v>1100122</v>
      </c>
      <c r="C1722" s="14" t="s">
        <v>433</v>
      </c>
      <c r="D1722" s="14" t="s">
        <v>434</v>
      </c>
      <c r="E1722" s="13">
        <v>5671</v>
      </c>
      <c r="F1722" s="12" t="s">
        <v>402</v>
      </c>
      <c r="G1722" s="12" t="s">
        <v>210</v>
      </c>
      <c r="H1722" s="15">
        <v>38995</v>
      </c>
      <c r="I1722" s="12"/>
      <c r="J1722" s="12"/>
      <c r="K1722" s="29"/>
      <c r="L1722" s="30"/>
      <c r="M1722" s="15">
        <f t="shared" si="86"/>
        <v>38995</v>
      </c>
      <c r="N1722" s="104"/>
    </row>
    <row r="1723" spans="1:14" ht="45" x14ac:dyDescent="0.2">
      <c r="A1723" s="7" t="s">
        <v>1880</v>
      </c>
      <c r="B1723" s="13">
        <v>1500522</v>
      </c>
      <c r="C1723" s="14" t="s">
        <v>433</v>
      </c>
      <c r="D1723" s="14" t="s">
        <v>434</v>
      </c>
      <c r="E1723" s="13">
        <v>1131</v>
      </c>
      <c r="F1723" s="12" t="s">
        <v>402</v>
      </c>
      <c r="G1723" s="14" t="s">
        <v>55</v>
      </c>
      <c r="H1723" s="15">
        <v>1261845.6000000001</v>
      </c>
      <c r="I1723" s="12"/>
      <c r="J1723" s="12"/>
      <c r="K1723" s="29">
        <v>13000</v>
      </c>
      <c r="L1723" s="30"/>
      <c r="M1723" s="15">
        <f t="shared" si="86"/>
        <v>1274845.6000000001</v>
      </c>
      <c r="N1723" s="35" t="s">
        <v>1886</v>
      </c>
    </row>
    <row r="1724" spans="1:14" x14ac:dyDescent="0.2">
      <c r="A1724" s="7"/>
      <c r="B1724" s="13">
        <v>1500522</v>
      </c>
      <c r="C1724" s="14" t="s">
        <v>433</v>
      </c>
      <c r="D1724" s="14" t="s">
        <v>434</v>
      </c>
      <c r="E1724" s="13">
        <v>1321</v>
      </c>
      <c r="F1724" s="12" t="s">
        <v>402</v>
      </c>
      <c r="G1724" s="12" t="s">
        <v>56</v>
      </c>
      <c r="H1724" s="15">
        <v>35357.25</v>
      </c>
      <c r="I1724" s="12"/>
      <c r="J1724" s="12"/>
      <c r="K1724" s="29"/>
      <c r="L1724" s="30"/>
      <c r="M1724" s="15">
        <f t="shared" si="86"/>
        <v>35357.25</v>
      </c>
      <c r="N1724" s="12"/>
    </row>
    <row r="1725" spans="1:14" x14ac:dyDescent="0.2">
      <c r="A1725" s="7"/>
      <c r="B1725" s="13">
        <v>1500522</v>
      </c>
      <c r="C1725" s="14" t="s">
        <v>433</v>
      </c>
      <c r="D1725" s="14" t="s">
        <v>434</v>
      </c>
      <c r="E1725" s="13">
        <v>1322</v>
      </c>
      <c r="F1725" s="12" t="s">
        <v>402</v>
      </c>
      <c r="G1725" s="12" t="s">
        <v>166</v>
      </c>
      <c r="H1725" s="15">
        <v>2000</v>
      </c>
      <c r="I1725" s="12"/>
      <c r="J1725" s="12"/>
      <c r="K1725" s="29"/>
      <c r="L1725" s="30"/>
      <c r="M1725" s="15">
        <f t="shared" si="86"/>
        <v>2000</v>
      </c>
      <c r="N1725" s="12"/>
    </row>
    <row r="1726" spans="1:14" x14ac:dyDescent="0.2">
      <c r="A1726" s="7"/>
      <c r="B1726" s="13">
        <v>1500522</v>
      </c>
      <c r="C1726" s="14" t="s">
        <v>433</v>
      </c>
      <c r="D1726" s="14" t="s">
        <v>434</v>
      </c>
      <c r="E1726" s="13">
        <v>1323</v>
      </c>
      <c r="F1726" s="12" t="s">
        <v>402</v>
      </c>
      <c r="G1726" s="12" t="s">
        <v>57</v>
      </c>
      <c r="H1726" s="15">
        <v>140635.24</v>
      </c>
      <c r="I1726" s="12"/>
      <c r="J1726" s="12"/>
      <c r="K1726" s="29"/>
      <c r="L1726" s="30"/>
      <c r="M1726" s="15">
        <f t="shared" si="86"/>
        <v>140635.24</v>
      </c>
      <c r="N1726" s="12"/>
    </row>
    <row r="1727" spans="1:14" ht="15" x14ac:dyDescent="0.2">
      <c r="A1727" s="7"/>
      <c r="B1727" s="13">
        <v>1500522</v>
      </c>
      <c r="C1727" s="14" t="s">
        <v>433</v>
      </c>
      <c r="D1727" s="14" t="s">
        <v>434</v>
      </c>
      <c r="E1727" s="13">
        <v>1331</v>
      </c>
      <c r="F1727" s="12" t="s">
        <v>402</v>
      </c>
      <c r="G1727" s="12" t="s">
        <v>167</v>
      </c>
      <c r="H1727" s="15">
        <v>7000</v>
      </c>
      <c r="I1727" s="12"/>
      <c r="J1727" s="12"/>
      <c r="K1727" s="29"/>
      <c r="L1727" s="30"/>
      <c r="M1727" s="15">
        <f t="shared" si="86"/>
        <v>7000</v>
      </c>
      <c r="N1727" s="31"/>
    </row>
    <row r="1728" spans="1:14" ht="15" x14ac:dyDescent="0.2">
      <c r="A1728" s="7"/>
      <c r="B1728" s="13">
        <v>1500522</v>
      </c>
      <c r="C1728" s="14" t="s">
        <v>433</v>
      </c>
      <c r="D1728" s="14" t="s">
        <v>434</v>
      </c>
      <c r="E1728" s="13">
        <v>1332</v>
      </c>
      <c r="F1728" s="12" t="s">
        <v>402</v>
      </c>
      <c r="G1728" s="12" t="s">
        <v>168</v>
      </c>
      <c r="H1728" s="15">
        <v>6500</v>
      </c>
      <c r="I1728" s="12"/>
      <c r="J1728" s="12"/>
      <c r="K1728" s="29"/>
      <c r="L1728" s="30"/>
      <c r="M1728" s="15">
        <f t="shared" si="86"/>
        <v>6500</v>
      </c>
      <c r="N1728" s="31"/>
    </row>
    <row r="1729" spans="1:14" x14ac:dyDescent="0.2">
      <c r="A1729" s="7"/>
      <c r="B1729" s="13">
        <v>1500522</v>
      </c>
      <c r="C1729" s="14" t="s">
        <v>433</v>
      </c>
      <c r="D1729" s="14" t="s">
        <v>434</v>
      </c>
      <c r="E1729" s="13">
        <v>1413</v>
      </c>
      <c r="F1729" s="12" t="s">
        <v>402</v>
      </c>
      <c r="G1729" s="12" t="s">
        <v>58</v>
      </c>
      <c r="H1729" s="15">
        <v>317123.07</v>
      </c>
      <c r="I1729" s="12"/>
      <c r="J1729" s="12"/>
      <c r="K1729" s="29"/>
      <c r="L1729" s="30"/>
      <c r="M1729" s="15">
        <f t="shared" si="86"/>
        <v>317123.07</v>
      </c>
      <c r="N1729" s="12"/>
    </row>
    <row r="1730" spans="1:14" x14ac:dyDescent="0.2">
      <c r="A1730" s="7"/>
      <c r="B1730" s="13">
        <v>1500522</v>
      </c>
      <c r="C1730" s="14" t="s">
        <v>433</v>
      </c>
      <c r="D1730" s="14" t="s">
        <v>434</v>
      </c>
      <c r="E1730" s="13">
        <v>1421</v>
      </c>
      <c r="F1730" s="12" t="s">
        <v>402</v>
      </c>
      <c r="G1730" s="12" t="s">
        <v>59</v>
      </c>
      <c r="H1730" s="15">
        <v>85711.8</v>
      </c>
      <c r="I1730" s="12"/>
      <c r="J1730" s="12"/>
      <c r="K1730" s="29"/>
      <c r="L1730" s="30"/>
      <c r="M1730" s="15">
        <f t="shared" si="86"/>
        <v>85711.8</v>
      </c>
      <c r="N1730" s="12"/>
    </row>
    <row r="1731" spans="1:14" x14ac:dyDescent="0.2">
      <c r="A1731" s="7"/>
      <c r="B1731" s="13">
        <v>1500522</v>
      </c>
      <c r="C1731" s="14" t="s">
        <v>433</v>
      </c>
      <c r="D1731" s="14" t="s">
        <v>434</v>
      </c>
      <c r="E1731" s="13">
        <v>1431</v>
      </c>
      <c r="F1731" s="12" t="s">
        <v>402</v>
      </c>
      <c r="G1731" s="12" t="s">
        <v>60</v>
      </c>
      <c r="H1731" s="15">
        <v>87381.36</v>
      </c>
      <c r="I1731" s="12"/>
      <c r="J1731" s="12"/>
      <c r="K1731" s="29"/>
      <c r="L1731" s="30"/>
      <c r="M1731" s="15">
        <f t="shared" si="86"/>
        <v>87381.36</v>
      </c>
      <c r="N1731" s="12"/>
    </row>
    <row r="1732" spans="1:14" ht="45" x14ac:dyDescent="0.2">
      <c r="A1732" s="7" t="s">
        <v>1882</v>
      </c>
      <c r="B1732" s="13">
        <v>1500522</v>
      </c>
      <c r="C1732" s="14" t="s">
        <v>433</v>
      </c>
      <c r="D1732" s="14" t="s">
        <v>434</v>
      </c>
      <c r="E1732" s="13">
        <v>1542</v>
      </c>
      <c r="F1732" s="12" t="s">
        <v>402</v>
      </c>
      <c r="G1732" s="12" t="s">
        <v>63</v>
      </c>
      <c r="H1732" s="15">
        <v>110030.07</v>
      </c>
      <c r="I1732" s="12"/>
      <c r="J1732" s="12"/>
      <c r="K1732" s="29">
        <v>1700</v>
      </c>
      <c r="L1732" s="30"/>
      <c r="M1732" s="15">
        <f t="shared" si="86"/>
        <v>111730.07</v>
      </c>
      <c r="N1732" s="35" t="s">
        <v>1886</v>
      </c>
    </row>
    <row r="1733" spans="1:14" ht="45" x14ac:dyDescent="0.2">
      <c r="A1733" s="7" t="s">
        <v>1883</v>
      </c>
      <c r="B1733" s="13">
        <v>1500522</v>
      </c>
      <c r="C1733" s="14" t="s">
        <v>433</v>
      </c>
      <c r="D1733" s="14" t="s">
        <v>434</v>
      </c>
      <c r="E1733" s="13">
        <v>1543</v>
      </c>
      <c r="F1733" s="12" t="s">
        <v>402</v>
      </c>
      <c r="G1733" s="12" t="s">
        <v>64</v>
      </c>
      <c r="H1733" s="15">
        <v>95326.36</v>
      </c>
      <c r="I1733" s="12"/>
      <c r="J1733" s="12"/>
      <c r="K1733" s="29">
        <v>800</v>
      </c>
      <c r="L1733" s="30"/>
      <c r="M1733" s="15">
        <f t="shared" si="86"/>
        <v>96126.36</v>
      </c>
      <c r="N1733" s="35" t="s">
        <v>1886</v>
      </c>
    </row>
    <row r="1734" spans="1:14" ht="45" x14ac:dyDescent="0.2">
      <c r="A1734" s="7" t="s">
        <v>1884</v>
      </c>
      <c r="B1734" s="13">
        <v>1500522</v>
      </c>
      <c r="C1734" s="14" t="s">
        <v>433</v>
      </c>
      <c r="D1734" s="14" t="s">
        <v>434</v>
      </c>
      <c r="E1734" s="13">
        <v>1544</v>
      </c>
      <c r="F1734" s="12" t="s">
        <v>402</v>
      </c>
      <c r="G1734" s="12" t="s">
        <v>65</v>
      </c>
      <c r="H1734" s="15">
        <v>20243.349999999999</v>
      </c>
      <c r="I1734" s="12"/>
      <c r="J1734" s="12"/>
      <c r="K1734" s="29">
        <v>1402</v>
      </c>
      <c r="L1734" s="30"/>
      <c r="M1734" s="15">
        <f t="shared" si="86"/>
        <v>21645.35</v>
      </c>
      <c r="N1734" s="35" t="s">
        <v>1886</v>
      </c>
    </row>
    <row r="1735" spans="1:14" x14ac:dyDescent="0.2">
      <c r="A1735" s="7"/>
      <c r="B1735" s="13">
        <v>1500522</v>
      </c>
      <c r="C1735" s="14" t="s">
        <v>433</v>
      </c>
      <c r="D1735" s="14" t="s">
        <v>434</v>
      </c>
      <c r="E1735" s="13">
        <v>1591</v>
      </c>
      <c r="F1735" s="12" t="s">
        <v>402</v>
      </c>
      <c r="G1735" s="12" t="s">
        <v>111</v>
      </c>
      <c r="H1735" s="15">
        <v>6518.67</v>
      </c>
      <c r="I1735" s="12"/>
      <c r="J1735" s="12"/>
      <c r="K1735" s="29"/>
      <c r="L1735" s="30"/>
      <c r="M1735" s="15">
        <f t="shared" si="86"/>
        <v>6518.67</v>
      </c>
      <c r="N1735" s="12"/>
    </row>
    <row r="1736" spans="1:14" ht="45" x14ac:dyDescent="0.2">
      <c r="A1736" s="7">
        <v>43</v>
      </c>
      <c r="B1736" s="13">
        <v>1500522</v>
      </c>
      <c r="C1736" s="14" t="s">
        <v>433</v>
      </c>
      <c r="D1736" s="14" t="s">
        <v>434</v>
      </c>
      <c r="E1736" s="13">
        <v>3981</v>
      </c>
      <c r="F1736" s="12" t="s">
        <v>402</v>
      </c>
      <c r="G1736" s="12" t="s">
        <v>66</v>
      </c>
      <c r="H1736" s="15">
        <v>36408.400000000001</v>
      </c>
      <c r="I1736" s="12"/>
      <c r="J1736" s="12"/>
      <c r="K1736" s="29">
        <v>7000</v>
      </c>
      <c r="L1736" s="30"/>
      <c r="M1736" s="15">
        <f t="shared" si="86"/>
        <v>43408.4</v>
      </c>
      <c r="N1736" s="35" t="s">
        <v>1865</v>
      </c>
    </row>
    <row r="1737" spans="1:14" ht="15" x14ac:dyDescent="0.25">
      <c r="A1737" s="7"/>
      <c r="B1737" s="23" t="s">
        <v>435</v>
      </c>
      <c r="C1737" s="23"/>
      <c r="D1737" s="23"/>
      <c r="E1737" s="23"/>
      <c r="F1737" s="24"/>
      <c r="G1737" s="25" t="s">
        <v>18</v>
      </c>
      <c r="H1737" s="27">
        <v>3905801.169999999</v>
      </c>
      <c r="I1737" s="27">
        <f t="shared" ref="I1737:L1737" si="87">SUM(I1681:I1736)</f>
        <v>0</v>
      </c>
      <c r="J1737" s="27">
        <f t="shared" si="87"/>
        <v>0</v>
      </c>
      <c r="K1737" s="27">
        <f t="shared" si="87"/>
        <v>23902</v>
      </c>
      <c r="L1737" s="27">
        <f t="shared" si="87"/>
        <v>0</v>
      </c>
      <c r="M1737" s="27">
        <f>SUM(M1681:M1736)</f>
        <v>3929703.169999999</v>
      </c>
      <c r="N1737" s="12"/>
    </row>
    <row r="1738" spans="1:14" ht="15" x14ac:dyDescent="0.25">
      <c r="A1738" s="7"/>
      <c r="B1738" s="23" t="s">
        <v>436</v>
      </c>
      <c r="C1738" s="21"/>
      <c r="D1738" s="21"/>
      <c r="E1738" s="32"/>
      <c r="F1738" s="21"/>
      <c r="G1738" s="33"/>
      <c r="H1738" s="21"/>
      <c r="I1738" s="21"/>
      <c r="J1738" s="21"/>
      <c r="K1738" s="21"/>
      <c r="L1738" s="21"/>
      <c r="M1738" s="21"/>
      <c r="N1738" s="12"/>
    </row>
    <row r="1739" spans="1:14" x14ac:dyDescent="0.2">
      <c r="A1739" s="7"/>
      <c r="B1739" s="13">
        <v>1100121</v>
      </c>
      <c r="C1739" s="14" t="s">
        <v>437</v>
      </c>
      <c r="D1739" s="14" t="s">
        <v>438</v>
      </c>
      <c r="E1739" s="13">
        <v>2981</v>
      </c>
      <c r="F1739" s="12" t="s">
        <v>439</v>
      </c>
      <c r="G1739" s="12" t="s">
        <v>299</v>
      </c>
      <c r="H1739" s="15">
        <v>75000</v>
      </c>
      <c r="I1739" s="12"/>
      <c r="J1739" s="12"/>
      <c r="K1739" s="12"/>
      <c r="L1739" s="12"/>
      <c r="M1739" s="15">
        <f t="shared" ref="M1739:M1770" si="88">H1739+I1739-J1739+K1739-L1739</f>
        <v>75000</v>
      </c>
      <c r="N1739" s="12"/>
    </row>
    <row r="1740" spans="1:14" ht="15" x14ac:dyDescent="0.2">
      <c r="A1740" s="7"/>
      <c r="B1740" s="13">
        <v>1100122</v>
      </c>
      <c r="C1740" s="14" t="s">
        <v>437</v>
      </c>
      <c r="D1740" s="14" t="s">
        <v>438</v>
      </c>
      <c r="E1740" s="13">
        <v>2111</v>
      </c>
      <c r="F1740" s="12" t="s">
        <v>439</v>
      </c>
      <c r="G1740" s="12" t="s">
        <v>37</v>
      </c>
      <c r="H1740" s="15">
        <v>19818</v>
      </c>
      <c r="I1740" s="12"/>
      <c r="J1740" s="12"/>
      <c r="K1740" s="29"/>
      <c r="L1740" s="12"/>
      <c r="M1740" s="15">
        <f t="shared" si="88"/>
        <v>19818</v>
      </c>
      <c r="N1740" s="31"/>
    </row>
    <row r="1741" spans="1:14" x14ac:dyDescent="0.2">
      <c r="A1741" s="7"/>
      <c r="B1741" s="13">
        <v>1100122</v>
      </c>
      <c r="C1741" s="14" t="s">
        <v>437</v>
      </c>
      <c r="D1741" s="14" t="s">
        <v>438</v>
      </c>
      <c r="E1741" s="13">
        <v>2121</v>
      </c>
      <c r="F1741" s="12" t="s">
        <v>439</v>
      </c>
      <c r="G1741" s="12" t="s">
        <v>119</v>
      </c>
      <c r="H1741" s="15">
        <v>12855</v>
      </c>
      <c r="I1741" s="12"/>
      <c r="J1741" s="12"/>
      <c r="K1741" s="29"/>
      <c r="L1741" s="107"/>
      <c r="M1741" s="15">
        <f t="shared" si="88"/>
        <v>12855</v>
      </c>
      <c r="N1741" s="12"/>
    </row>
    <row r="1742" spans="1:14" ht="15" x14ac:dyDescent="0.25">
      <c r="A1742" s="7"/>
      <c r="B1742" s="13">
        <v>1100122</v>
      </c>
      <c r="C1742" s="14" t="s">
        <v>437</v>
      </c>
      <c r="D1742" s="14" t="s">
        <v>438</v>
      </c>
      <c r="E1742" s="13">
        <v>2141</v>
      </c>
      <c r="F1742" s="12" t="s">
        <v>439</v>
      </c>
      <c r="G1742" s="12" t="s">
        <v>39</v>
      </c>
      <c r="H1742" s="15">
        <v>23996</v>
      </c>
      <c r="I1742" s="12"/>
      <c r="J1742" s="12"/>
      <c r="K1742" s="29"/>
      <c r="L1742" s="30"/>
      <c r="M1742" s="15">
        <f t="shared" si="88"/>
        <v>23996</v>
      </c>
      <c r="N1742" s="94"/>
    </row>
    <row r="1743" spans="1:14" ht="15" x14ac:dyDescent="0.25">
      <c r="A1743" s="7"/>
      <c r="B1743" s="13">
        <v>1100122</v>
      </c>
      <c r="C1743" s="14" t="s">
        <v>437</v>
      </c>
      <c r="D1743" s="14" t="s">
        <v>438</v>
      </c>
      <c r="E1743" s="13">
        <v>2161</v>
      </c>
      <c r="F1743" s="12" t="s">
        <v>439</v>
      </c>
      <c r="G1743" s="12" t="s">
        <v>40</v>
      </c>
      <c r="H1743" s="15">
        <v>96650</v>
      </c>
      <c r="I1743" s="12"/>
      <c r="J1743" s="12"/>
      <c r="K1743" s="29"/>
      <c r="L1743" s="30"/>
      <c r="M1743" s="15">
        <f t="shared" si="88"/>
        <v>96650</v>
      </c>
      <c r="N1743" s="94"/>
    </row>
    <row r="1744" spans="1:14" x14ac:dyDescent="0.2">
      <c r="A1744" s="7"/>
      <c r="B1744" s="13">
        <v>1100122</v>
      </c>
      <c r="C1744" s="14" t="s">
        <v>437</v>
      </c>
      <c r="D1744" s="14" t="s">
        <v>438</v>
      </c>
      <c r="E1744" s="13">
        <v>2212</v>
      </c>
      <c r="F1744" s="12" t="s">
        <v>439</v>
      </c>
      <c r="G1744" s="12" t="s">
        <v>41</v>
      </c>
      <c r="H1744" s="15">
        <v>58918</v>
      </c>
      <c r="I1744" s="12"/>
      <c r="J1744" s="12"/>
      <c r="K1744" s="29"/>
      <c r="L1744" s="30"/>
      <c r="M1744" s="15">
        <f t="shared" si="88"/>
        <v>58918</v>
      </c>
      <c r="N1744" s="12"/>
    </row>
    <row r="1745" spans="1:14" ht="15" x14ac:dyDescent="0.25">
      <c r="A1745" s="7"/>
      <c r="B1745" s="13">
        <v>1100122</v>
      </c>
      <c r="C1745" s="14" t="s">
        <v>437</v>
      </c>
      <c r="D1745" s="14" t="s">
        <v>438</v>
      </c>
      <c r="E1745" s="13">
        <v>2221</v>
      </c>
      <c r="F1745" s="12" t="s">
        <v>439</v>
      </c>
      <c r="G1745" s="12" t="s">
        <v>440</v>
      </c>
      <c r="H1745" s="15">
        <v>15000</v>
      </c>
      <c r="I1745" s="12"/>
      <c r="J1745" s="12"/>
      <c r="K1745" s="29"/>
      <c r="L1745" s="30"/>
      <c r="M1745" s="15">
        <f t="shared" si="88"/>
        <v>15000</v>
      </c>
      <c r="N1745" s="94"/>
    </row>
    <row r="1746" spans="1:14" ht="15" x14ac:dyDescent="0.2">
      <c r="A1746" s="7"/>
      <c r="B1746" s="13">
        <v>1100122</v>
      </c>
      <c r="C1746" s="14" t="s">
        <v>437</v>
      </c>
      <c r="D1746" s="14" t="s">
        <v>438</v>
      </c>
      <c r="E1746" s="13">
        <v>2231</v>
      </c>
      <c r="F1746" s="12" t="s">
        <v>439</v>
      </c>
      <c r="G1746" s="12" t="s">
        <v>42</v>
      </c>
      <c r="H1746" s="15">
        <v>0</v>
      </c>
      <c r="I1746" s="12"/>
      <c r="J1746" s="12"/>
      <c r="K1746" s="29"/>
      <c r="L1746" s="30"/>
      <c r="M1746" s="15">
        <f t="shared" si="88"/>
        <v>0</v>
      </c>
      <c r="N1746" s="31"/>
    </row>
    <row r="1747" spans="1:14" x14ac:dyDescent="0.2">
      <c r="A1747" s="7"/>
      <c r="B1747" s="13">
        <v>1100122</v>
      </c>
      <c r="C1747" s="14" t="s">
        <v>437</v>
      </c>
      <c r="D1747" s="14" t="s">
        <v>438</v>
      </c>
      <c r="E1747" s="13">
        <v>2411</v>
      </c>
      <c r="F1747" s="12" t="s">
        <v>439</v>
      </c>
      <c r="G1747" s="12" t="s">
        <v>75</v>
      </c>
      <c r="H1747" s="15">
        <v>100000</v>
      </c>
      <c r="I1747" s="12"/>
      <c r="J1747" s="12"/>
      <c r="K1747" s="29"/>
      <c r="L1747" s="30"/>
      <c r="M1747" s="15">
        <f t="shared" si="88"/>
        <v>100000</v>
      </c>
      <c r="N1747" s="12"/>
    </row>
    <row r="1748" spans="1:14" ht="15" x14ac:dyDescent="0.2">
      <c r="A1748" s="7"/>
      <c r="B1748" s="13">
        <v>1100122</v>
      </c>
      <c r="C1748" s="14" t="s">
        <v>437</v>
      </c>
      <c r="D1748" s="14" t="s">
        <v>438</v>
      </c>
      <c r="E1748" s="13">
        <v>2441</v>
      </c>
      <c r="F1748" s="12" t="s">
        <v>439</v>
      </c>
      <c r="G1748" s="12" t="s">
        <v>77</v>
      </c>
      <c r="H1748" s="15">
        <v>0</v>
      </c>
      <c r="I1748" s="12"/>
      <c r="J1748" s="12"/>
      <c r="K1748" s="29"/>
      <c r="L1748" s="30"/>
      <c r="M1748" s="15">
        <f t="shared" si="88"/>
        <v>0</v>
      </c>
      <c r="N1748" s="31"/>
    </row>
    <row r="1749" spans="1:14" x14ac:dyDescent="0.2">
      <c r="A1749" s="7"/>
      <c r="B1749" s="13">
        <v>1100122</v>
      </c>
      <c r="C1749" s="14" t="s">
        <v>437</v>
      </c>
      <c r="D1749" s="14" t="s">
        <v>438</v>
      </c>
      <c r="E1749" s="13">
        <v>2461</v>
      </c>
      <c r="F1749" s="12" t="s">
        <v>439</v>
      </c>
      <c r="G1749" s="12" t="s">
        <v>43</v>
      </c>
      <c r="H1749" s="15">
        <v>500000</v>
      </c>
      <c r="I1749" s="12"/>
      <c r="J1749" s="12"/>
      <c r="K1749" s="29"/>
      <c r="L1749" s="30"/>
      <c r="M1749" s="15">
        <f t="shared" si="88"/>
        <v>500000</v>
      </c>
      <c r="N1749" s="12"/>
    </row>
    <row r="1750" spans="1:14" ht="15" x14ac:dyDescent="0.25">
      <c r="A1750" s="7"/>
      <c r="B1750" s="13">
        <v>1100122</v>
      </c>
      <c r="C1750" s="14" t="s">
        <v>437</v>
      </c>
      <c r="D1750" s="14" t="s">
        <v>438</v>
      </c>
      <c r="E1750" s="13">
        <v>2471</v>
      </c>
      <c r="F1750" s="12" t="s">
        <v>439</v>
      </c>
      <c r="G1750" s="12" t="s">
        <v>78</v>
      </c>
      <c r="H1750" s="15">
        <v>77835</v>
      </c>
      <c r="I1750" s="12"/>
      <c r="J1750" s="12"/>
      <c r="K1750" s="29"/>
      <c r="L1750" s="30"/>
      <c r="M1750" s="15">
        <f t="shared" si="88"/>
        <v>77835</v>
      </c>
      <c r="N1750" s="94"/>
    </row>
    <row r="1751" spans="1:14" ht="15" x14ac:dyDescent="0.2">
      <c r="A1751" s="7"/>
      <c r="B1751" s="13">
        <v>1100122</v>
      </c>
      <c r="C1751" s="14" t="s">
        <v>437</v>
      </c>
      <c r="D1751" s="14" t="s">
        <v>438</v>
      </c>
      <c r="E1751" s="13">
        <v>2491</v>
      </c>
      <c r="F1751" s="12" t="s">
        <v>439</v>
      </c>
      <c r="G1751" s="12" t="s">
        <v>80</v>
      </c>
      <c r="H1751" s="15">
        <v>850000</v>
      </c>
      <c r="I1751" s="12"/>
      <c r="J1751" s="12"/>
      <c r="K1751" s="29"/>
      <c r="L1751" s="30"/>
      <c r="M1751" s="15">
        <f t="shared" si="88"/>
        <v>850000</v>
      </c>
      <c r="N1751" s="35"/>
    </row>
    <row r="1752" spans="1:14" ht="15" x14ac:dyDescent="0.25">
      <c r="A1752" s="7"/>
      <c r="B1752" s="13">
        <v>1100122</v>
      </c>
      <c r="C1752" s="14" t="s">
        <v>437</v>
      </c>
      <c r="D1752" s="14" t="s">
        <v>438</v>
      </c>
      <c r="E1752" s="13">
        <v>2531</v>
      </c>
      <c r="F1752" s="12" t="s">
        <v>439</v>
      </c>
      <c r="G1752" s="12" t="s">
        <v>121</v>
      </c>
      <c r="H1752" s="15">
        <v>153828</v>
      </c>
      <c r="I1752" s="12"/>
      <c r="J1752" s="12"/>
      <c r="K1752" s="29"/>
      <c r="L1752" s="30"/>
      <c r="M1752" s="15">
        <f t="shared" si="88"/>
        <v>153828</v>
      </c>
      <c r="N1752" s="94"/>
    </row>
    <row r="1753" spans="1:14" x14ac:dyDescent="0.2">
      <c r="A1753" s="7"/>
      <c r="B1753" s="13">
        <v>1100122</v>
      </c>
      <c r="C1753" s="14" t="s">
        <v>437</v>
      </c>
      <c r="D1753" s="14" t="s">
        <v>438</v>
      </c>
      <c r="E1753" s="13">
        <v>2541</v>
      </c>
      <c r="F1753" s="12" t="s">
        <v>439</v>
      </c>
      <c r="G1753" s="12" t="s">
        <v>159</v>
      </c>
      <c r="H1753" s="15">
        <v>20000</v>
      </c>
      <c r="I1753" s="12"/>
      <c r="J1753" s="12"/>
      <c r="K1753" s="29"/>
      <c r="L1753" s="30"/>
      <c r="M1753" s="15">
        <f t="shared" si="88"/>
        <v>20000</v>
      </c>
      <c r="N1753" s="12"/>
    </row>
    <row r="1754" spans="1:14" x14ac:dyDescent="0.2">
      <c r="A1754" s="7"/>
      <c r="B1754" s="13">
        <v>1100122</v>
      </c>
      <c r="C1754" s="14" t="s">
        <v>437</v>
      </c>
      <c r="D1754" s="14" t="s">
        <v>438</v>
      </c>
      <c r="E1754" s="13">
        <v>2711</v>
      </c>
      <c r="F1754" s="12" t="s">
        <v>439</v>
      </c>
      <c r="G1754" s="12" t="s">
        <v>160</v>
      </c>
      <c r="H1754" s="15">
        <v>37493</v>
      </c>
      <c r="I1754" s="12"/>
      <c r="J1754" s="12"/>
      <c r="K1754" s="29"/>
      <c r="L1754" s="30"/>
      <c r="M1754" s="15">
        <f t="shared" si="88"/>
        <v>37493</v>
      </c>
      <c r="N1754" s="12"/>
    </row>
    <row r="1755" spans="1:14" ht="15" x14ac:dyDescent="0.25">
      <c r="A1755" s="7"/>
      <c r="B1755" s="13">
        <v>1100122</v>
      </c>
      <c r="C1755" s="14" t="s">
        <v>437</v>
      </c>
      <c r="D1755" s="14" t="s">
        <v>438</v>
      </c>
      <c r="E1755" s="13">
        <v>2722</v>
      </c>
      <c r="F1755" s="12" t="s">
        <v>439</v>
      </c>
      <c r="G1755" s="12" t="s">
        <v>82</v>
      </c>
      <c r="H1755" s="15">
        <v>41054</v>
      </c>
      <c r="I1755" s="12"/>
      <c r="J1755" s="12"/>
      <c r="K1755" s="29"/>
      <c r="L1755" s="30"/>
      <c r="M1755" s="15">
        <f t="shared" si="88"/>
        <v>41054</v>
      </c>
      <c r="N1755" s="94"/>
    </row>
    <row r="1756" spans="1:14" ht="15" x14ac:dyDescent="0.25">
      <c r="A1756" s="7"/>
      <c r="B1756" s="13">
        <v>1100122</v>
      </c>
      <c r="C1756" s="14" t="s">
        <v>437</v>
      </c>
      <c r="D1756" s="14" t="s">
        <v>438</v>
      </c>
      <c r="E1756" s="13">
        <v>2723</v>
      </c>
      <c r="F1756" s="12" t="s">
        <v>439</v>
      </c>
      <c r="G1756" s="12" t="s">
        <v>83</v>
      </c>
      <c r="H1756" s="15">
        <v>0</v>
      </c>
      <c r="I1756" s="12"/>
      <c r="J1756" s="12"/>
      <c r="K1756" s="29"/>
      <c r="L1756" s="30"/>
      <c r="M1756" s="15">
        <f t="shared" si="88"/>
        <v>0</v>
      </c>
      <c r="N1756" s="94"/>
    </row>
    <row r="1757" spans="1:14" x14ac:dyDescent="0.2">
      <c r="A1757" s="7"/>
      <c r="B1757" s="13">
        <v>1100122</v>
      </c>
      <c r="C1757" s="14" t="s">
        <v>437</v>
      </c>
      <c r="D1757" s="14" t="s">
        <v>438</v>
      </c>
      <c r="E1757" s="13">
        <v>2911</v>
      </c>
      <c r="F1757" s="12" t="s">
        <v>439</v>
      </c>
      <c r="G1757" s="12" t="s">
        <v>44</v>
      </c>
      <c r="H1757" s="15">
        <v>32137</v>
      </c>
      <c r="I1757" s="12"/>
      <c r="J1757" s="12"/>
      <c r="K1757" s="29"/>
      <c r="L1757" s="30"/>
      <c r="M1757" s="15">
        <f t="shared" si="88"/>
        <v>32137</v>
      </c>
      <c r="N1757" s="12"/>
    </row>
    <row r="1758" spans="1:14" x14ac:dyDescent="0.2">
      <c r="A1758" s="7"/>
      <c r="B1758" s="13">
        <v>1100122</v>
      </c>
      <c r="C1758" s="14" t="s">
        <v>437</v>
      </c>
      <c r="D1758" s="14" t="s">
        <v>438</v>
      </c>
      <c r="E1758" s="13">
        <v>2921</v>
      </c>
      <c r="F1758" s="12" t="s">
        <v>439</v>
      </c>
      <c r="G1758" s="12" t="s">
        <v>122</v>
      </c>
      <c r="H1758" s="15">
        <v>6963</v>
      </c>
      <c r="I1758" s="12"/>
      <c r="J1758" s="12"/>
      <c r="K1758" s="29"/>
      <c r="L1758" s="30"/>
      <c r="M1758" s="15">
        <f t="shared" si="88"/>
        <v>6963</v>
      </c>
      <c r="N1758" s="12"/>
    </row>
    <row r="1759" spans="1:14" ht="15" x14ac:dyDescent="0.25">
      <c r="A1759" s="7"/>
      <c r="B1759" s="13">
        <v>1100122</v>
      </c>
      <c r="C1759" s="14" t="s">
        <v>437</v>
      </c>
      <c r="D1759" s="14" t="s">
        <v>438</v>
      </c>
      <c r="E1759" s="13">
        <v>2931</v>
      </c>
      <c r="F1759" s="12" t="s">
        <v>439</v>
      </c>
      <c r="G1759" s="12" t="s">
        <v>85</v>
      </c>
      <c r="H1759" s="15">
        <v>0</v>
      </c>
      <c r="I1759" s="12"/>
      <c r="J1759" s="12"/>
      <c r="K1759" s="29"/>
      <c r="L1759" s="30"/>
      <c r="M1759" s="15">
        <f t="shared" si="88"/>
        <v>0</v>
      </c>
      <c r="N1759" s="94"/>
    </row>
    <row r="1760" spans="1:14" ht="15" x14ac:dyDescent="0.2">
      <c r="A1760" s="7"/>
      <c r="B1760" s="13">
        <v>1100122</v>
      </c>
      <c r="C1760" s="14" t="s">
        <v>437</v>
      </c>
      <c r="D1760" s="14" t="s">
        <v>438</v>
      </c>
      <c r="E1760" s="13">
        <v>2961</v>
      </c>
      <c r="F1760" s="12" t="s">
        <v>439</v>
      </c>
      <c r="G1760" s="12" t="s">
        <v>123</v>
      </c>
      <c r="H1760" s="15">
        <v>300000</v>
      </c>
      <c r="I1760" s="12"/>
      <c r="J1760" s="12"/>
      <c r="K1760" s="29"/>
      <c r="L1760" s="30"/>
      <c r="M1760" s="15">
        <f t="shared" si="88"/>
        <v>300000</v>
      </c>
      <c r="N1760" s="31"/>
    </row>
    <row r="1761" spans="1:14" x14ac:dyDescent="0.2">
      <c r="A1761" s="7"/>
      <c r="B1761" s="13">
        <v>1100122</v>
      </c>
      <c r="C1761" s="14" t="s">
        <v>437</v>
      </c>
      <c r="D1761" s="14" t="s">
        <v>438</v>
      </c>
      <c r="E1761" s="13">
        <v>2981</v>
      </c>
      <c r="F1761" s="12" t="s">
        <v>439</v>
      </c>
      <c r="G1761" s="12" t="s">
        <v>299</v>
      </c>
      <c r="H1761" s="15">
        <v>32137</v>
      </c>
      <c r="I1761" s="12"/>
      <c r="J1761" s="12"/>
      <c r="K1761" s="29"/>
      <c r="L1761" s="30"/>
      <c r="M1761" s="15">
        <f t="shared" si="88"/>
        <v>32137</v>
      </c>
      <c r="N1761" s="12"/>
    </row>
    <row r="1762" spans="1:14" x14ac:dyDescent="0.2">
      <c r="A1762" s="7"/>
      <c r="B1762" s="13">
        <v>1100122</v>
      </c>
      <c r="C1762" s="14" t="s">
        <v>437</v>
      </c>
      <c r="D1762" s="14" t="s">
        <v>438</v>
      </c>
      <c r="E1762" s="13">
        <v>3361</v>
      </c>
      <c r="F1762" s="12" t="s">
        <v>439</v>
      </c>
      <c r="G1762" s="12" t="s">
        <v>47</v>
      </c>
      <c r="H1762" s="15">
        <v>2678</v>
      </c>
      <c r="I1762" s="12"/>
      <c r="J1762" s="12"/>
      <c r="K1762" s="29"/>
      <c r="L1762" s="30"/>
      <c r="M1762" s="15">
        <f t="shared" si="88"/>
        <v>2678</v>
      </c>
      <c r="N1762" s="12"/>
    </row>
    <row r="1763" spans="1:14" ht="15" x14ac:dyDescent="0.2">
      <c r="A1763" s="7"/>
      <c r="B1763" s="13">
        <v>1100122</v>
      </c>
      <c r="C1763" s="14" t="s">
        <v>437</v>
      </c>
      <c r="D1763" s="14" t="s">
        <v>438</v>
      </c>
      <c r="E1763" s="13">
        <v>3511</v>
      </c>
      <c r="F1763" s="12" t="s">
        <v>439</v>
      </c>
      <c r="G1763" s="12" t="s">
        <v>91</v>
      </c>
      <c r="H1763" s="15">
        <v>300000</v>
      </c>
      <c r="I1763" s="12"/>
      <c r="J1763" s="12"/>
      <c r="K1763" s="29"/>
      <c r="L1763" s="30"/>
      <c r="M1763" s="15">
        <f t="shared" si="88"/>
        <v>300000</v>
      </c>
      <c r="N1763" s="31"/>
    </row>
    <row r="1764" spans="1:14" ht="15" x14ac:dyDescent="0.2">
      <c r="A1764" s="7"/>
      <c r="B1764" s="13">
        <v>1100122</v>
      </c>
      <c r="C1764" s="14" t="s">
        <v>437</v>
      </c>
      <c r="D1764" s="14" t="s">
        <v>438</v>
      </c>
      <c r="E1764" s="13">
        <v>3551</v>
      </c>
      <c r="F1764" s="12" t="s">
        <v>439</v>
      </c>
      <c r="G1764" s="12" t="s">
        <v>124</v>
      </c>
      <c r="H1764" s="15">
        <v>550000</v>
      </c>
      <c r="I1764" s="12"/>
      <c r="J1764" s="12"/>
      <c r="K1764" s="29"/>
      <c r="L1764" s="30"/>
      <c r="M1764" s="15">
        <f t="shared" si="88"/>
        <v>550000</v>
      </c>
      <c r="N1764" s="35"/>
    </row>
    <row r="1765" spans="1:14" x14ac:dyDescent="0.2">
      <c r="A1765" s="7"/>
      <c r="B1765" s="13">
        <v>1100122</v>
      </c>
      <c r="C1765" s="14" t="s">
        <v>437</v>
      </c>
      <c r="D1765" s="14" t="s">
        <v>438</v>
      </c>
      <c r="E1765" s="13">
        <v>3591</v>
      </c>
      <c r="F1765" s="12" t="s">
        <v>439</v>
      </c>
      <c r="G1765" s="12" t="s">
        <v>93</v>
      </c>
      <c r="H1765" s="15">
        <v>2678</v>
      </c>
      <c r="I1765" s="12"/>
      <c r="J1765" s="12"/>
      <c r="K1765" s="29"/>
      <c r="L1765" s="30"/>
      <c r="M1765" s="15">
        <f t="shared" si="88"/>
        <v>2678</v>
      </c>
      <c r="N1765" s="12"/>
    </row>
    <row r="1766" spans="1:14" ht="15" x14ac:dyDescent="0.25">
      <c r="A1766" s="7"/>
      <c r="B1766" s="13">
        <v>1100122</v>
      </c>
      <c r="C1766" s="14" t="s">
        <v>437</v>
      </c>
      <c r="D1766" s="14" t="s">
        <v>438</v>
      </c>
      <c r="E1766" s="13">
        <v>3612</v>
      </c>
      <c r="F1766" s="12" t="s">
        <v>439</v>
      </c>
      <c r="G1766" s="12" t="s">
        <v>125</v>
      </c>
      <c r="H1766" s="15">
        <v>0</v>
      </c>
      <c r="I1766" s="12"/>
      <c r="J1766" s="12"/>
      <c r="K1766" s="29"/>
      <c r="L1766" s="30"/>
      <c r="M1766" s="15">
        <f t="shared" si="88"/>
        <v>0</v>
      </c>
      <c r="N1766" s="94"/>
    </row>
    <row r="1767" spans="1:14" x14ac:dyDescent="0.2">
      <c r="A1767" s="7"/>
      <c r="B1767" s="13">
        <v>1100122</v>
      </c>
      <c r="C1767" s="14" t="s">
        <v>437</v>
      </c>
      <c r="D1767" s="14" t="s">
        <v>438</v>
      </c>
      <c r="E1767" s="13">
        <v>3751</v>
      </c>
      <c r="F1767" s="12" t="s">
        <v>439</v>
      </c>
      <c r="G1767" s="12" t="s">
        <v>52</v>
      </c>
      <c r="H1767" s="15">
        <v>10712</v>
      </c>
      <c r="I1767" s="12"/>
      <c r="J1767" s="12"/>
      <c r="K1767" s="29"/>
      <c r="L1767" s="30"/>
      <c r="M1767" s="15">
        <f t="shared" si="88"/>
        <v>10712</v>
      </c>
      <c r="N1767" s="12"/>
    </row>
    <row r="1768" spans="1:14" ht="15" x14ac:dyDescent="0.25">
      <c r="A1768" s="7"/>
      <c r="B1768" s="13">
        <v>1100122</v>
      </c>
      <c r="C1768" s="14" t="s">
        <v>437</v>
      </c>
      <c r="D1768" s="14" t="s">
        <v>438</v>
      </c>
      <c r="E1768" s="13">
        <v>3821</v>
      </c>
      <c r="F1768" s="12" t="s">
        <v>439</v>
      </c>
      <c r="G1768" s="12" t="s">
        <v>101</v>
      </c>
      <c r="H1768" s="15">
        <v>0</v>
      </c>
      <c r="I1768" s="12"/>
      <c r="J1768" s="12"/>
      <c r="K1768" s="29"/>
      <c r="L1768" s="30"/>
      <c r="M1768" s="15">
        <f t="shared" si="88"/>
        <v>0</v>
      </c>
      <c r="N1768" s="94"/>
    </row>
    <row r="1769" spans="1:14" ht="15" x14ac:dyDescent="0.25">
      <c r="A1769" s="7"/>
      <c r="B1769" s="13">
        <v>1100122</v>
      </c>
      <c r="C1769" s="14" t="s">
        <v>437</v>
      </c>
      <c r="D1769" s="14" t="s">
        <v>438</v>
      </c>
      <c r="E1769" s="13">
        <v>4481</v>
      </c>
      <c r="F1769" s="12" t="s">
        <v>439</v>
      </c>
      <c r="G1769" s="12" t="s">
        <v>164</v>
      </c>
      <c r="H1769" s="15">
        <v>18000</v>
      </c>
      <c r="I1769" s="12"/>
      <c r="J1769" s="12"/>
      <c r="K1769" s="29"/>
      <c r="L1769" s="30"/>
      <c r="M1769" s="15">
        <f t="shared" si="88"/>
        <v>18000</v>
      </c>
      <c r="N1769" s="94"/>
    </row>
    <row r="1770" spans="1:14" x14ac:dyDescent="0.2">
      <c r="A1770" s="7"/>
      <c r="B1770" s="13">
        <v>1100122</v>
      </c>
      <c r="C1770" s="14" t="s">
        <v>437</v>
      </c>
      <c r="D1770" s="14" t="s">
        <v>438</v>
      </c>
      <c r="E1770" s="13">
        <v>5111</v>
      </c>
      <c r="F1770" s="12" t="s">
        <v>439</v>
      </c>
      <c r="G1770" s="12" t="s">
        <v>137</v>
      </c>
      <c r="H1770" s="15">
        <v>25875</v>
      </c>
      <c r="I1770" s="12"/>
      <c r="J1770" s="12"/>
      <c r="K1770" s="29"/>
      <c r="L1770" s="30"/>
      <c r="M1770" s="15">
        <f t="shared" si="88"/>
        <v>25875</v>
      </c>
      <c r="N1770" s="12"/>
    </row>
    <row r="1771" spans="1:14" x14ac:dyDescent="0.2">
      <c r="A1771" s="7"/>
      <c r="B1771" s="13">
        <v>1100122</v>
      </c>
      <c r="C1771" s="14" t="s">
        <v>437</v>
      </c>
      <c r="D1771" s="14" t="s">
        <v>438</v>
      </c>
      <c r="E1771" s="13">
        <v>5151</v>
      </c>
      <c r="F1771" s="12" t="s">
        <v>439</v>
      </c>
      <c r="G1771" s="12" t="s">
        <v>128</v>
      </c>
      <c r="H1771" s="15">
        <v>36225</v>
      </c>
      <c r="I1771" s="12"/>
      <c r="J1771" s="12"/>
      <c r="K1771" s="29"/>
      <c r="L1771" s="30"/>
      <c r="M1771" s="15">
        <f t="shared" ref="M1771:M1795" si="89">H1771+I1771-J1771+K1771-L1771</f>
        <v>36225</v>
      </c>
      <c r="N1771" s="12"/>
    </row>
    <row r="1772" spans="1:14" ht="15" x14ac:dyDescent="0.25">
      <c r="A1772" s="7"/>
      <c r="B1772" s="13">
        <v>1100122</v>
      </c>
      <c r="C1772" s="44" t="s">
        <v>437</v>
      </c>
      <c r="D1772" s="44" t="s">
        <v>438</v>
      </c>
      <c r="E1772" s="13">
        <v>5611</v>
      </c>
      <c r="F1772" s="34" t="s">
        <v>439</v>
      </c>
      <c r="G1772" s="34" t="s">
        <v>1792</v>
      </c>
      <c r="H1772" s="15">
        <v>335090</v>
      </c>
      <c r="I1772" s="12"/>
      <c r="J1772" s="12"/>
      <c r="K1772" s="29"/>
      <c r="L1772" s="30"/>
      <c r="M1772" s="15">
        <f t="shared" si="89"/>
        <v>335090</v>
      </c>
      <c r="N1772" s="94"/>
    </row>
    <row r="1773" spans="1:14" ht="15" x14ac:dyDescent="0.25">
      <c r="A1773" s="7"/>
      <c r="B1773" s="13">
        <v>1100122</v>
      </c>
      <c r="C1773" s="14" t="s">
        <v>437</v>
      </c>
      <c r="D1773" s="14" t="s">
        <v>438</v>
      </c>
      <c r="E1773" s="13">
        <v>5671</v>
      </c>
      <c r="F1773" s="12" t="s">
        <v>439</v>
      </c>
      <c r="G1773" s="12" t="s">
        <v>210</v>
      </c>
      <c r="H1773" s="15">
        <v>122450</v>
      </c>
      <c r="I1773" s="12"/>
      <c r="J1773" s="12"/>
      <c r="K1773" s="29"/>
      <c r="L1773" s="30"/>
      <c r="M1773" s="15">
        <f t="shared" si="89"/>
        <v>122450</v>
      </c>
      <c r="N1773" s="94"/>
    </row>
    <row r="1774" spans="1:14" ht="15" x14ac:dyDescent="0.25">
      <c r="A1774" s="7"/>
      <c r="B1774" s="13">
        <v>1100122</v>
      </c>
      <c r="C1774" s="14" t="s">
        <v>437</v>
      </c>
      <c r="D1774" s="14" t="s">
        <v>438</v>
      </c>
      <c r="E1774" s="13">
        <v>5691</v>
      </c>
      <c r="F1774" s="12" t="s">
        <v>439</v>
      </c>
      <c r="G1774" s="12" t="s">
        <v>229</v>
      </c>
      <c r="H1774" s="15">
        <v>110500</v>
      </c>
      <c r="I1774" s="12"/>
      <c r="J1774" s="12"/>
      <c r="K1774" s="29"/>
      <c r="L1774" s="30"/>
      <c r="M1774" s="15">
        <f t="shared" si="89"/>
        <v>110500</v>
      </c>
      <c r="N1774" s="94"/>
    </row>
    <row r="1775" spans="1:14" ht="45" x14ac:dyDescent="0.2">
      <c r="A1775" s="7" t="s">
        <v>1880</v>
      </c>
      <c r="B1775" s="13">
        <v>1500522</v>
      </c>
      <c r="C1775" s="14" t="s">
        <v>437</v>
      </c>
      <c r="D1775" s="14" t="s">
        <v>438</v>
      </c>
      <c r="E1775" s="13">
        <v>1131</v>
      </c>
      <c r="F1775" s="12" t="s">
        <v>439</v>
      </c>
      <c r="G1775" s="14" t="s">
        <v>55</v>
      </c>
      <c r="H1775" s="15">
        <v>5947074.1699999999</v>
      </c>
      <c r="I1775" s="12"/>
      <c r="J1775" s="12"/>
      <c r="K1775" s="29"/>
      <c r="L1775" s="30">
        <v>13000</v>
      </c>
      <c r="M1775" s="15">
        <f t="shared" si="89"/>
        <v>5934074.1699999999</v>
      </c>
      <c r="N1775" s="35" t="s">
        <v>1886</v>
      </c>
    </row>
    <row r="1776" spans="1:14" x14ac:dyDescent="0.2">
      <c r="A1776" s="7"/>
      <c r="B1776" s="13">
        <v>1500522</v>
      </c>
      <c r="C1776" s="14" t="s">
        <v>437</v>
      </c>
      <c r="D1776" s="14" t="s">
        <v>438</v>
      </c>
      <c r="E1776" s="13">
        <v>1312</v>
      </c>
      <c r="F1776" s="12" t="s">
        <v>439</v>
      </c>
      <c r="G1776" s="12" t="s">
        <v>441</v>
      </c>
      <c r="H1776" s="15">
        <v>602095.15</v>
      </c>
      <c r="I1776" s="12"/>
      <c r="J1776" s="12"/>
      <c r="K1776" s="29"/>
      <c r="L1776" s="107"/>
      <c r="M1776" s="15">
        <f t="shared" si="89"/>
        <v>602095.15</v>
      </c>
      <c r="N1776" s="12"/>
    </row>
    <row r="1777" spans="1:14" ht="15" x14ac:dyDescent="0.2">
      <c r="A1777" s="7" t="s">
        <v>1881</v>
      </c>
      <c r="B1777" s="13">
        <v>1500522</v>
      </c>
      <c r="C1777" s="14" t="s">
        <v>437</v>
      </c>
      <c r="D1777" s="14" t="s">
        <v>438</v>
      </c>
      <c r="E1777" s="13">
        <v>1321</v>
      </c>
      <c r="F1777" s="12" t="s">
        <v>439</v>
      </c>
      <c r="G1777" s="12" t="s">
        <v>56</v>
      </c>
      <c r="H1777" s="15">
        <v>159962.13</v>
      </c>
      <c r="I1777" s="12"/>
      <c r="J1777" s="12"/>
      <c r="K1777" s="29">
        <v>2100</v>
      </c>
      <c r="L1777" s="30"/>
      <c r="M1777" s="15">
        <f t="shared" si="89"/>
        <v>162062.13</v>
      </c>
      <c r="N1777" s="31"/>
    </row>
    <row r="1778" spans="1:14" x14ac:dyDescent="0.2">
      <c r="A1778" s="7"/>
      <c r="B1778" s="13">
        <v>1500522</v>
      </c>
      <c r="C1778" s="14" t="s">
        <v>437</v>
      </c>
      <c r="D1778" s="14" t="s">
        <v>438</v>
      </c>
      <c r="E1778" s="13">
        <v>1322</v>
      </c>
      <c r="F1778" s="12" t="s">
        <v>439</v>
      </c>
      <c r="G1778" s="12" t="s">
        <v>166</v>
      </c>
      <c r="H1778" s="15">
        <v>45000</v>
      </c>
      <c r="I1778" s="12"/>
      <c r="J1778" s="12"/>
      <c r="K1778" s="29"/>
      <c r="L1778" s="107"/>
      <c r="M1778" s="15">
        <f t="shared" si="89"/>
        <v>45000</v>
      </c>
      <c r="N1778" s="12"/>
    </row>
    <row r="1779" spans="1:14" ht="15" x14ac:dyDescent="0.2">
      <c r="A1779" s="7"/>
      <c r="B1779" s="13">
        <v>1500522</v>
      </c>
      <c r="C1779" s="14" t="s">
        <v>437</v>
      </c>
      <c r="D1779" s="14" t="s">
        <v>438</v>
      </c>
      <c r="E1779" s="13">
        <v>1323</v>
      </c>
      <c r="F1779" s="12" t="s">
        <v>439</v>
      </c>
      <c r="G1779" s="12" t="s">
        <v>57</v>
      </c>
      <c r="H1779" s="15">
        <v>570523.56000000006</v>
      </c>
      <c r="I1779" s="12"/>
      <c r="J1779" s="12"/>
      <c r="K1779" s="29"/>
      <c r="L1779" s="30"/>
      <c r="M1779" s="15">
        <f t="shared" si="89"/>
        <v>570523.56000000006</v>
      </c>
      <c r="N1779" s="31"/>
    </row>
    <row r="1780" spans="1:14" ht="15" x14ac:dyDescent="0.2">
      <c r="A1780" s="7"/>
      <c r="B1780" s="13">
        <v>1500522</v>
      </c>
      <c r="C1780" s="14" t="s">
        <v>437</v>
      </c>
      <c r="D1780" s="14" t="s">
        <v>438</v>
      </c>
      <c r="E1780" s="13">
        <v>1331</v>
      </c>
      <c r="F1780" s="12" t="s">
        <v>439</v>
      </c>
      <c r="G1780" s="12" t="s">
        <v>167</v>
      </c>
      <c r="H1780" s="15">
        <v>71000</v>
      </c>
      <c r="I1780" s="12"/>
      <c r="J1780" s="12"/>
      <c r="K1780" s="29"/>
      <c r="L1780" s="30"/>
      <c r="M1780" s="15">
        <f t="shared" si="89"/>
        <v>71000</v>
      </c>
      <c r="N1780" s="31"/>
    </row>
    <row r="1781" spans="1:14" x14ac:dyDescent="0.2">
      <c r="A1781" s="7"/>
      <c r="B1781" s="13">
        <v>1500522</v>
      </c>
      <c r="C1781" s="14" t="s">
        <v>437</v>
      </c>
      <c r="D1781" s="14" t="s">
        <v>438</v>
      </c>
      <c r="E1781" s="13">
        <v>1332</v>
      </c>
      <c r="F1781" s="12" t="s">
        <v>439</v>
      </c>
      <c r="G1781" s="12" t="s">
        <v>168</v>
      </c>
      <c r="H1781" s="15">
        <v>140000</v>
      </c>
      <c r="I1781" s="12"/>
      <c r="J1781" s="12"/>
      <c r="K1781" s="29"/>
      <c r="L1781" s="12"/>
      <c r="M1781" s="15">
        <f t="shared" si="89"/>
        <v>140000</v>
      </c>
      <c r="N1781" s="12"/>
    </row>
    <row r="1782" spans="1:14" x14ac:dyDescent="0.2">
      <c r="A1782" s="7"/>
      <c r="B1782" s="13">
        <v>1500522</v>
      </c>
      <c r="C1782" s="14" t="s">
        <v>437</v>
      </c>
      <c r="D1782" s="14" t="s">
        <v>438</v>
      </c>
      <c r="E1782" s="13">
        <v>1413</v>
      </c>
      <c r="F1782" s="12" t="s">
        <v>439</v>
      </c>
      <c r="G1782" s="12" t="s">
        <v>58</v>
      </c>
      <c r="H1782" s="15">
        <v>1437580.96</v>
      </c>
      <c r="I1782" s="12"/>
      <c r="J1782" s="12"/>
      <c r="K1782" s="12"/>
      <c r="L1782" s="12"/>
      <c r="M1782" s="15">
        <f t="shared" si="89"/>
        <v>1437580.96</v>
      </c>
      <c r="N1782" s="12"/>
    </row>
    <row r="1783" spans="1:14" x14ac:dyDescent="0.2">
      <c r="A1783" s="7"/>
      <c r="B1783" s="13">
        <v>1500522</v>
      </c>
      <c r="C1783" s="14" t="s">
        <v>437</v>
      </c>
      <c r="D1783" s="14" t="s">
        <v>438</v>
      </c>
      <c r="E1783" s="13">
        <v>1421</v>
      </c>
      <c r="F1783" s="12" t="s">
        <v>439</v>
      </c>
      <c r="G1783" s="12" t="s">
        <v>59</v>
      </c>
      <c r="H1783" s="15">
        <v>336404.46</v>
      </c>
      <c r="I1783" s="12"/>
      <c r="J1783" s="12"/>
      <c r="K1783" s="12"/>
      <c r="L1783" s="12"/>
      <c r="M1783" s="15">
        <f t="shared" si="89"/>
        <v>336404.46</v>
      </c>
      <c r="N1783" s="12"/>
    </row>
    <row r="1784" spans="1:14" x14ac:dyDescent="0.2">
      <c r="A1784" s="7"/>
      <c r="B1784" s="13">
        <v>1500522</v>
      </c>
      <c r="C1784" s="14" t="s">
        <v>437</v>
      </c>
      <c r="D1784" s="14" t="s">
        <v>438</v>
      </c>
      <c r="E1784" s="13">
        <v>1431</v>
      </c>
      <c r="F1784" s="12" t="s">
        <v>439</v>
      </c>
      <c r="G1784" s="12" t="s">
        <v>60</v>
      </c>
      <c r="H1784" s="15">
        <v>386366.94</v>
      </c>
      <c r="I1784" s="12"/>
      <c r="J1784" s="12"/>
      <c r="K1784" s="12"/>
      <c r="L1784" s="12"/>
      <c r="M1784" s="15">
        <f t="shared" si="89"/>
        <v>386366.94</v>
      </c>
      <c r="N1784" s="12"/>
    </row>
    <row r="1785" spans="1:14" x14ac:dyDescent="0.2">
      <c r="A1785" s="7"/>
      <c r="B1785" s="13">
        <v>1500522</v>
      </c>
      <c r="C1785" s="14" t="s">
        <v>437</v>
      </c>
      <c r="D1785" s="14" t="s">
        <v>438</v>
      </c>
      <c r="E1785" s="13">
        <v>1542</v>
      </c>
      <c r="F1785" s="12" t="s">
        <v>439</v>
      </c>
      <c r="G1785" s="12" t="s">
        <v>63</v>
      </c>
      <c r="H1785" s="15">
        <v>487293.05</v>
      </c>
      <c r="I1785" s="12"/>
      <c r="J1785" s="12"/>
      <c r="K1785" s="29"/>
      <c r="L1785" s="12"/>
      <c r="M1785" s="15">
        <f t="shared" si="89"/>
        <v>487293.05</v>
      </c>
      <c r="N1785" s="12"/>
    </row>
    <row r="1786" spans="1:14" x14ac:dyDescent="0.2">
      <c r="A1786" s="7"/>
      <c r="B1786" s="13">
        <v>1500522</v>
      </c>
      <c r="C1786" s="14" t="s">
        <v>437</v>
      </c>
      <c r="D1786" s="14" t="s">
        <v>438</v>
      </c>
      <c r="E1786" s="13">
        <v>1543</v>
      </c>
      <c r="F1786" s="12" t="s">
        <v>439</v>
      </c>
      <c r="G1786" s="12" t="s">
        <v>64</v>
      </c>
      <c r="H1786" s="15">
        <v>413872.23</v>
      </c>
      <c r="I1786" s="12"/>
      <c r="J1786" s="12"/>
      <c r="K1786" s="29"/>
      <c r="L1786" s="12"/>
      <c r="M1786" s="15">
        <f t="shared" si="89"/>
        <v>413872.23</v>
      </c>
      <c r="N1786" s="12"/>
    </row>
    <row r="1787" spans="1:14" ht="45" x14ac:dyDescent="0.2">
      <c r="A1787" s="7" t="s">
        <v>1884</v>
      </c>
      <c r="B1787" s="13">
        <v>1500522</v>
      </c>
      <c r="C1787" s="14" t="s">
        <v>437</v>
      </c>
      <c r="D1787" s="14" t="s">
        <v>438</v>
      </c>
      <c r="E1787" s="13">
        <v>1544</v>
      </c>
      <c r="F1787" s="12" t="s">
        <v>439</v>
      </c>
      <c r="G1787" s="12" t="s">
        <v>65</v>
      </c>
      <c r="H1787" s="15">
        <v>94375.96</v>
      </c>
      <c r="I1787" s="12"/>
      <c r="J1787" s="12"/>
      <c r="K1787" s="29"/>
      <c r="L1787" s="30">
        <v>4760</v>
      </c>
      <c r="M1787" s="15">
        <f t="shared" si="89"/>
        <v>89615.96</v>
      </c>
      <c r="N1787" s="35" t="s">
        <v>1886</v>
      </c>
    </row>
    <row r="1788" spans="1:14" x14ac:dyDescent="0.2">
      <c r="A1788" s="7"/>
      <c r="B1788" s="13">
        <v>1500522</v>
      </c>
      <c r="C1788" s="14" t="s">
        <v>437</v>
      </c>
      <c r="D1788" s="14" t="s">
        <v>438</v>
      </c>
      <c r="E1788" s="13">
        <v>1545</v>
      </c>
      <c r="F1788" s="12" t="s">
        <v>439</v>
      </c>
      <c r="G1788" s="12" t="s">
        <v>442</v>
      </c>
      <c r="H1788" s="15">
        <v>864840.24</v>
      </c>
      <c r="I1788" s="12"/>
      <c r="J1788" s="12"/>
      <c r="K1788" s="12"/>
      <c r="L1788" s="12"/>
      <c r="M1788" s="15">
        <f t="shared" si="89"/>
        <v>864840.24</v>
      </c>
      <c r="N1788" s="12"/>
    </row>
    <row r="1789" spans="1:14" x14ac:dyDescent="0.2">
      <c r="A1789" s="7"/>
      <c r="B1789" s="13">
        <v>1500522</v>
      </c>
      <c r="C1789" s="14" t="s">
        <v>437</v>
      </c>
      <c r="D1789" s="14" t="s">
        <v>438</v>
      </c>
      <c r="E1789" s="13">
        <v>1591</v>
      </c>
      <c r="F1789" s="12" t="s">
        <v>439</v>
      </c>
      <c r="G1789" s="12" t="s">
        <v>111</v>
      </c>
      <c r="H1789" s="15">
        <v>24663.97</v>
      </c>
      <c r="I1789" s="12"/>
      <c r="J1789" s="12"/>
      <c r="K1789" s="12"/>
      <c r="L1789" s="12"/>
      <c r="M1789" s="15">
        <f t="shared" si="89"/>
        <v>24663.97</v>
      </c>
      <c r="N1789" s="12"/>
    </row>
    <row r="1790" spans="1:14" ht="45" x14ac:dyDescent="0.2">
      <c r="A1790" s="7">
        <v>43</v>
      </c>
      <c r="B1790" s="13">
        <v>1500522</v>
      </c>
      <c r="C1790" s="14" t="s">
        <v>437</v>
      </c>
      <c r="D1790" s="14" t="s">
        <v>438</v>
      </c>
      <c r="E1790" s="13">
        <v>3981</v>
      </c>
      <c r="F1790" s="12" t="s">
        <v>439</v>
      </c>
      <c r="G1790" s="12" t="s">
        <v>66</v>
      </c>
      <c r="H1790" s="15">
        <v>133161.62</v>
      </c>
      <c r="I1790" s="12"/>
      <c r="J1790" s="12"/>
      <c r="K1790" s="29">
        <v>65000</v>
      </c>
      <c r="L1790" s="30"/>
      <c r="M1790" s="15">
        <f t="shared" si="89"/>
        <v>198161.62</v>
      </c>
      <c r="N1790" s="35" t="s">
        <v>1865</v>
      </c>
    </row>
    <row r="1791" spans="1:14" ht="114.75" x14ac:dyDescent="0.2">
      <c r="A1791" s="7">
        <v>48</v>
      </c>
      <c r="B1791" s="13">
        <v>2510222</v>
      </c>
      <c r="C1791" s="44" t="s">
        <v>437</v>
      </c>
      <c r="D1791" s="44" t="s">
        <v>438</v>
      </c>
      <c r="E1791" s="13">
        <v>2981</v>
      </c>
      <c r="F1791" s="34" t="s">
        <v>439</v>
      </c>
      <c r="G1791" s="12" t="s">
        <v>299</v>
      </c>
      <c r="H1791" s="15">
        <v>0</v>
      </c>
      <c r="I1791" s="12"/>
      <c r="J1791" s="12"/>
      <c r="K1791" s="29">
        <v>150000</v>
      </c>
      <c r="L1791" s="12"/>
      <c r="M1791" s="15">
        <f t="shared" si="89"/>
        <v>150000</v>
      </c>
      <c r="N1791" s="47" t="s">
        <v>1864</v>
      </c>
    </row>
    <row r="1792" spans="1:14" x14ac:dyDescent="0.2">
      <c r="A1792" s="7"/>
      <c r="B1792" s="13">
        <v>2510222</v>
      </c>
      <c r="C1792" s="14" t="s">
        <v>437</v>
      </c>
      <c r="D1792" s="14" t="s">
        <v>438</v>
      </c>
      <c r="E1792" s="13">
        <v>2961</v>
      </c>
      <c r="F1792" s="12" t="s">
        <v>439</v>
      </c>
      <c r="G1792" s="12" t="s">
        <v>123</v>
      </c>
      <c r="H1792" s="15">
        <v>738000</v>
      </c>
      <c r="I1792" s="12"/>
      <c r="J1792" s="12"/>
      <c r="K1792" s="29"/>
      <c r="L1792" s="12"/>
      <c r="M1792" s="15">
        <f t="shared" si="89"/>
        <v>738000</v>
      </c>
      <c r="N1792" s="12"/>
    </row>
    <row r="1793" spans="1:14" ht="114.75" x14ac:dyDescent="0.2">
      <c r="A1793" s="7">
        <v>48</v>
      </c>
      <c r="B1793" s="13">
        <v>2510222</v>
      </c>
      <c r="C1793" s="44" t="s">
        <v>437</v>
      </c>
      <c r="D1793" s="44" t="s">
        <v>438</v>
      </c>
      <c r="E1793" s="13">
        <v>5621</v>
      </c>
      <c r="F1793" s="34" t="s">
        <v>439</v>
      </c>
      <c r="G1793" s="12" t="s">
        <v>426</v>
      </c>
      <c r="H1793" s="15">
        <v>0</v>
      </c>
      <c r="I1793" s="12"/>
      <c r="J1793" s="12"/>
      <c r="K1793" s="29">
        <v>700000</v>
      </c>
      <c r="L1793" s="12"/>
      <c r="M1793" s="15">
        <f t="shared" si="89"/>
        <v>700000</v>
      </c>
      <c r="N1793" s="47" t="s">
        <v>1864</v>
      </c>
    </row>
    <row r="1794" spans="1:14" ht="114.75" x14ac:dyDescent="0.2">
      <c r="A1794" s="7">
        <v>48</v>
      </c>
      <c r="B1794" s="13">
        <v>2510222</v>
      </c>
      <c r="C1794" s="14" t="s">
        <v>437</v>
      </c>
      <c r="D1794" s="14" t="s">
        <v>438</v>
      </c>
      <c r="E1794" s="13">
        <v>5671</v>
      </c>
      <c r="F1794" s="12" t="s">
        <v>439</v>
      </c>
      <c r="G1794" s="12" t="s">
        <v>210</v>
      </c>
      <c r="H1794" s="15">
        <v>44000</v>
      </c>
      <c r="I1794" s="12"/>
      <c r="J1794" s="12"/>
      <c r="K1794" s="29">
        <v>150000</v>
      </c>
      <c r="L1794" s="12"/>
      <c r="M1794" s="15">
        <f t="shared" si="89"/>
        <v>194000</v>
      </c>
      <c r="N1794" s="47" t="s">
        <v>1864</v>
      </c>
    </row>
    <row r="1795" spans="1:14" x14ac:dyDescent="0.2">
      <c r="A1795" s="7"/>
      <c r="B1795" s="13">
        <v>2510222</v>
      </c>
      <c r="C1795" s="14" t="s">
        <v>437</v>
      </c>
      <c r="D1795" s="14" t="s">
        <v>438</v>
      </c>
      <c r="E1795" s="13">
        <v>5691</v>
      </c>
      <c r="F1795" s="12" t="s">
        <v>439</v>
      </c>
      <c r="G1795" s="12" t="s">
        <v>229</v>
      </c>
      <c r="H1795" s="15">
        <v>1002240</v>
      </c>
      <c r="I1795" s="12"/>
      <c r="J1795" s="12"/>
      <c r="K1795" s="29"/>
      <c r="L1795" s="12"/>
      <c r="M1795" s="15">
        <f t="shared" si="89"/>
        <v>1002240</v>
      </c>
      <c r="N1795" s="12"/>
    </row>
    <row r="1796" spans="1:14" ht="15" x14ac:dyDescent="0.25">
      <c r="A1796" s="7"/>
      <c r="B1796" s="23" t="s">
        <v>443</v>
      </c>
      <c r="C1796" s="23"/>
      <c r="D1796" s="23"/>
      <c r="E1796" s="23"/>
      <c r="F1796" s="24"/>
      <c r="G1796" s="25" t="s">
        <v>18</v>
      </c>
      <c r="H1796" s="27">
        <v>17466346.440000005</v>
      </c>
      <c r="I1796" s="27">
        <f t="shared" ref="I1796:L1796" si="90">SUM(I1739:I1795)</f>
        <v>0</v>
      </c>
      <c r="J1796" s="27">
        <f t="shared" si="90"/>
        <v>0</v>
      </c>
      <c r="K1796" s="27">
        <f t="shared" si="90"/>
        <v>1067100</v>
      </c>
      <c r="L1796" s="27">
        <f t="shared" si="90"/>
        <v>17760</v>
      </c>
      <c r="M1796" s="27">
        <f>SUM(M1739:M1795)</f>
        <v>18515686.440000005</v>
      </c>
      <c r="N1796" s="12"/>
    </row>
    <row r="1797" spans="1:14" ht="15" x14ac:dyDescent="0.25">
      <c r="A1797" s="7" t="s">
        <v>274</v>
      </c>
      <c r="B1797" s="23" t="s">
        <v>444</v>
      </c>
      <c r="C1797" s="21"/>
      <c r="D1797" s="21"/>
      <c r="E1797" s="32"/>
      <c r="F1797" s="21"/>
      <c r="G1797" s="33"/>
      <c r="H1797" s="21"/>
      <c r="I1797" s="21"/>
      <c r="J1797" s="21"/>
      <c r="K1797" s="21"/>
      <c r="L1797" s="21"/>
      <c r="M1797" s="21"/>
      <c r="N1797" s="12"/>
    </row>
    <row r="1798" spans="1:14" x14ac:dyDescent="0.2">
      <c r="A1798" s="7"/>
      <c r="B1798" s="13">
        <v>1100122</v>
      </c>
      <c r="C1798" s="14" t="s">
        <v>445</v>
      </c>
      <c r="D1798" s="14" t="s">
        <v>446</v>
      </c>
      <c r="E1798" s="13">
        <v>2111</v>
      </c>
      <c r="F1798" s="12" t="s">
        <v>142</v>
      </c>
      <c r="G1798" s="12" t="s">
        <v>37</v>
      </c>
      <c r="H1798" s="15">
        <v>30127.190000000002</v>
      </c>
      <c r="I1798" s="12"/>
      <c r="J1798" s="12"/>
      <c r="K1798" s="29"/>
      <c r="L1798" s="12"/>
      <c r="M1798" s="15">
        <f t="shared" ref="M1798:M1835" si="91">H1798+I1798-J1798+K1798-L1798</f>
        <v>30127.190000000002</v>
      </c>
      <c r="N1798" s="100"/>
    </row>
    <row r="1799" spans="1:14" x14ac:dyDescent="0.2">
      <c r="A1799" s="7"/>
      <c r="B1799" s="13">
        <v>1100122</v>
      </c>
      <c r="C1799" s="14" t="s">
        <v>445</v>
      </c>
      <c r="D1799" s="14" t="s">
        <v>446</v>
      </c>
      <c r="E1799" s="13">
        <v>2112</v>
      </c>
      <c r="F1799" s="12" t="s">
        <v>142</v>
      </c>
      <c r="G1799" s="12" t="s">
        <v>38</v>
      </c>
      <c r="H1799" s="15">
        <v>60000</v>
      </c>
      <c r="I1799" s="12"/>
      <c r="J1799" s="12"/>
      <c r="K1799" s="29"/>
      <c r="L1799" s="12"/>
      <c r="M1799" s="15">
        <f t="shared" si="91"/>
        <v>60000</v>
      </c>
      <c r="N1799" s="47"/>
    </row>
    <row r="1800" spans="1:14" x14ac:dyDescent="0.2">
      <c r="A1800" s="7"/>
      <c r="B1800" s="13">
        <v>1100122</v>
      </c>
      <c r="C1800" s="14" t="s">
        <v>445</v>
      </c>
      <c r="D1800" s="14" t="s">
        <v>446</v>
      </c>
      <c r="E1800" s="13">
        <v>2121</v>
      </c>
      <c r="F1800" s="12" t="s">
        <v>142</v>
      </c>
      <c r="G1800" s="12" t="s">
        <v>119</v>
      </c>
      <c r="H1800" s="15">
        <v>20000</v>
      </c>
      <c r="I1800" s="12"/>
      <c r="J1800" s="12"/>
      <c r="K1800" s="29"/>
      <c r="L1800" s="12"/>
      <c r="M1800" s="15">
        <f t="shared" si="91"/>
        <v>20000</v>
      </c>
      <c r="N1800" s="12"/>
    </row>
    <row r="1801" spans="1:14" x14ac:dyDescent="0.2">
      <c r="A1801" s="7"/>
      <c r="B1801" s="13">
        <v>1100122</v>
      </c>
      <c r="C1801" s="14" t="s">
        <v>445</v>
      </c>
      <c r="D1801" s="14" t="s">
        <v>446</v>
      </c>
      <c r="E1801" s="13">
        <v>2141</v>
      </c>
      <c r="F1801" s="12" t="s">
        <v>142</v>
      </c>
      <c r="G1801" s="12" t="s">
        <v>39</v>
      </c>
      <c r="H1801" s="15">
        <v>10350</v>
      </c>
      <c r="I1801" s="12"/>
      <c r="J1801" s="12"/>
      <c r="K1801" s="29"/>
      <c r="L1801" s="12"/>
      <c r="M1801" s="15">
        <f t="shared" si="91"/>
        <v>10350</v>
      </c>
      <c r="N1801" s="12"/>
    </row>
    <row r="1802" spans="1:14" x14ac:dyDescent="0.2">
      <c r="A1802" s="7"/>
      <c r="B1802" s="13">
        <v>1100122</v>
      </c>
      <c r="C1802" s="14" t="s">
        <v>445</v>
      </c>
      <c r="D1802" s="14" t="s">
        <v>446</v>
      </c>
      <c r="E1802" s="13">
        <v>2142</v>
      </c>
      <c r="F1802" s="12" t="s">
        <v>142</v>
      </c>
      <c r="G1802" s="12" t="s">
        <v>73</v>
      </c>
      <c r="H1802" s="15">
        <v>15605</v>
      </c>
      <c r="I1802" s="12"/>
      <c r="J1802" s="12"/>
      <c r="K1802" s="29"/>
      <c r="L1802" s="12"/>
      <c r="M1802" s="15">
        <f t="shared" si="91"/>
        <v>15605</v>
      </c>
      <c r="N1802" s="100"/>
    </row>
    <row r="1803" spans="1:14" x14ac:dyDescent="0.2">
      <c r="A1803" s="7"/>
      <c r="B1803" s="13">
        <v>1100122</v>
      </c>
      <c r="C1803" s="14" t="s">
        <v>445</v>
      </c>
      <c r="D1803" s="14" t="s">
        <v>446</v>
      </c>
      <c r="E1803" s="13">
        <v>2161</v>
      </c>
      <c r="F1803" s="12" t="s">
        <v>142</v>
      </c>
      <c r="G1803" s="12" t="s">
        <v>40</v>
      </c>
      <c r="H1803" s="15">
        <v>8175</v>
      </c>
      <c r="I1803" s="12"/>
      <c r="J1803" s="12"/>
      <c r="K1803" s="29"/>
      <c r="L1803" s="12"/>
      <c r="M1803" s="15">
        <f t="shared" si="91"/>
        <v>8175</v>
      </c>
      <c r="N1803" s="100"/>
    </row>
    <row r="1804" spans="1:14" x14ac:dyDescent="0.2">
      <c r="A1804" s="7"/>
      <c r="B1804" s="13">
        <v>1100122</v>
      </c>
      <c r="C1804" s="14" t="s">
        <v>445</v>
      </c>
      <c r="D1804" s="14" t="s">
        <v>446</v>
      </c>
      <c r="E1804" s="13">
        <v>2212</v>
      </c>
      <c r="F1804" s="12" t="s">
        <v>142</v>
      </c>
      <c r="G1804" s="12" t="s">
        <v>41</v>
      </c>
      <c r="H1804" s="15">
        <v>20350</v>
      </c>
      <c r="I1804" s="12"/>
      <c r="J1804" s="12"/>
      <c r="K1804" s="29"/>
      <c r="L1804" s="12"/>
      <c r="M1804" s="15">
        <f t="shared" si="91"/>
        <v>20350</v>
      </c>
      <c r="N1804" s="47"/>
    </row>
    <row r="1805" spans="1:14" x14ac:dyDescent="0.2">
      <c r="A1805" s="7"/>
      <c r="B1805" s="13">
        <v>1100122</v>
      </c>
      <c r="C1805" s="14" t="s">
        <v>445</v>
      </c>
      <c r="D1805" s="14" t="s">
        <v>446</v>
      </c>
      <c r="E1805" s="13">
        <v>2231</v>
      </c>
      <c r="F1805" s="12" t="s">
        <v>142</v>
      </c>
      <c r="G1805" s="12" t="s">
        <v>42</v>
      </c>
      <c r="H1805" s="15">
        <v>7175</v>
      </c>
      <c r="I1805" s="12"/>
      <c r="J1805" s="12"/>
      <c r="K1805" s="29"/>
      <c r="L1805" s="12"/>
      <c r="M1805" s="15">
        <f t="shared" si="91"/>
        <v>7175</v>
      </c>
      <c r="N1805" s="100"/>
    </row>
    <row r="1806" spans="1:14" x14ac:dyDescent="0.2">
      <c r="A1806" s="7"/>
      <c r="B1806" s="13">
        <v>1100122</v>
      </c>
      <c r="C1806" s="14" t="s">
        <v>445</v>
      </c>
      <c r="D1806" s="14" t="s">
        <v>446</v>
      </c>
      <c r="E1806" s="13">
        <v>2411</v>
      </c>
      <c r="F1806" s="12" t="s">
        <v>142</v>
      </c>
      <c r="G1806" s="12" t="s">
        <v>75</v>
      </c>
      <c r="H1806" s="15">
        <v>2500</v>
      </c>
      <c r="I1806" s="12"/>
      <c r="J1806" s="12"/>
      <c r="K1806" s="29"/>
      <c r="L1806" s="12"/>
      <c r="M1806" s="15">
        <f t="shared" si="91"/>
        <v>2500</v>
      </c>
      <c r="N1806" s="100"/>
    </row>
    <row r="1807" spans="1:14" x14ac:dyDescent="0.2">
      <c r="A1807" s="7"/>
      <c r="B1807" s="13">
        <v>1100122</v>
      </c>
      <c r="C1807" s="14" t="s">
        <v>445</v>
      </c>
      <c r="D1807" s="14" t="s">
        <v>446</v>
      </c>
      <c r="E1807" s="13">
        <v>2421</v>
      </c>
      <c r="F1807" s="12" t="s">
        <v>142</v>
      </c>
      <c r="G1807" s="12" t="s">
        <v>130</v>
      </c>
      <c r="H1807" s="15">
        <v>2500</v>
      </c>
      <c r="I1807" s="12"/>
      <c r="J1807" s="12"/>
      <c r="K1807" s="29"/>
      <c r="L1807" s="12"/>
      <c r="M1807" s="15">
        <f t="shared" si="91"/>
        <v>2500</v>
      </c>
      <c r="N1807" s="100"/>
    </row>
    <row r="1808" spans="1:14" x14ac:dyDescent="0.2">
      <c r="A1808" s="7"/>
      <c r="B1808" s="13">
        <v>1100122</v>
      </c>
      <c r="C1808" s="14" t="s">
        <v>445</v>
      </c>
      <c r="D1808" s="14" t="s">
        <v>446</v>
      </c>
      <c r="E1808" s="13">
        <v>2441</v>
      </c>
      <c r="F1808" s="12" t="s">
        <v>142</v>
      </c>
      <c r="G1808" s="12" t="s">
        <v>77</v>
      </c>
      <c r="H1808" s="15">
        <v>10000</v>
      </c>
      <c r="I1808" s="12"/>
      <c r="J1808" s="12"/>
      <c r="K1808" s="29"/>
      <c r="L1808" s="12"/>
      <c r="M1808" s="15">
        <f t="shared" si="91"/>
        <v>10000</v>
      </c>
      <c r="N1808" s="100"/>
    </row>
    <row r="1809" spans="1:14" x14ac:dyDescent="0.2">
      <c r="A1809" s="7"/>
      <c r="B1809" s="13">
        <v>1100122</v>
      </c>
      <c r="C1809" s="14" t="s">
        <v>445</v>
      </c>
      <c r="D1809" s="14" t="s">
        <v>446</v>
      </c>
      <c r="E1809" s="13">
        <v>2461</v>
      </c>
      <c r="F1809" s="12" t="s">
        <v>142</v>
      </c>
      <c r="G1809" s="12" t="s">
        <v>43</v>
      </c>
      <c r="H1809" s="15">
        <v>25175</v>
      </c>
      <c r="I1809" s="12"/>
      <c r="J1809" s="12"/>
      <c r="K1809" s="29"/>
      <c r="L1809" s="12"/>
      <c r="M1809" s="15">
        <f t="shared" si="91"/>
        <v>25175</v>
      </c>
      <c r="N1809" s="100"/>
    </row>
    <row r="1810" spans="1:14" x14ac:dyDescent="0.2">
      <c r="A1810" s="7"/>
      <c r="B1810" s="13">
        <v>1100122</v>
      </c>
      <c r="C1810" s="14" t="s">
        <v>445</v>
      </c>
      <c r="D1810" s="14" t="s">
        <v>446</v>
      </c>
      <c r="E1810" s="13">
        <v>2911</v>
      </c>
      <c r="F1810" s="12" t="s">
        <v>142</v>
      </c>
      <c r="G1810" s="12" t="s">
        <v>44</v>
      </c>
      <c r="H1810" s="15">
        <v>20000</v>
      </c>
      <c r="I1810" s="12"/>
      <c r="J1810" s="12"/>
      <c r="K1810" s="29"/>
      <c r="L1810" s="12"/>
      <c r="M1810" s="15">
        <f t="shared" si="91"/>
        <v>20000</v>
      </c>
      <c r="N1810" s="12"/>
    </row>
    <row r="1811" spans="1:14" x14ac:dyDescent="0.2">
      <c r="A1811" s="7"/>
      <c r="B1811" s="13">
        <v>1100122</v>
      </c>
      <c r="C1811" s="14" t="s">
        <v>445</v>
      </c>
      <c r="D1811" s="14" t="s">
        <v>446</v>
      </c>
      <c r="E1811" s="13">
        <v>3331</v>
      </c>
      <c r="F1811" s="12" t="s">
        <v>142</v>
      </c>
      <c r="G1811" s="12" t="s">
        <v>88</v>
      </c>
      <c r="H1811" s="15">
        <v>50000</v>
      </c>
      <c r="I1811" s="12"/>
      <c r="J1811" s="12"/>
      <c r="K1811" s="29"/>
      <c r="L1811" s="12"/>
      <c r="M1811" s="15">
        <f t="shared" si="91"/>
        <v>50000</v>
      </c>
      <c r="N1811" s="12"/>
    </row>
    <row r="1812" spans="1:14" x14ac:dyDescent="0.2">
      <c r="A1812" s="7"/>
      <c r="B1812" s="13">
        <v>1100122</v>
      </c>
      <c r="C1812" s="14" t="s">
        <v>445</v>
      </c>
      <c r="D1812" s="14" t="s">
        <v>446</v>
      </c>
      <c r="E1812" s="13">
        <v>3341</v>
      </c>
      <c r="F1812" s="12" t="s">
        <v>142</v>
      </c>
      <c r="G1812" s="12" t="s">
        <v>89</v>
      </c>
      <c r="H1812" s="15">
        <v>100000</v>
      </c>
      <c r="I1812" s="12"/>
      <c r="J1812" s="12"/>
      <c r="K1812" s="29"/>
      <c r="L1812" s="12"/>
      <c r="M1812" s="15">
        <f t="shared" si="91"/>
        <v>100000</v>
      </c>
      <c r="N1812" s="12"/>
    </row>
    <row r="1813" spans="1:14" x14ac:dyDescent="0.2">
      <c r="A1813" s="7"/>
      <c r="B1813" s="13">
        <v>1100122</v>
      </c>
      <c r="C1813" s="14" t="s">
        <v>445</v>
      </c>
      <c r="D1813" s="14" t="s">
        <v>446</v>
      </c>
      <c r="E1813" s="13">
        <v>3361</v>
      </c>
      <c r="F1813" s="12" t="s">
        <v>142</v>
      </c>
      <c r="G1813" s="12" t="s">
        <v>47</v>
      </c>
      <c r="H1813" s="15">
        <v>16146</v>
      </c>
      <c r="I1813" s="12"/>
      <c r="J1813" s="12"/>
      <c r="K1813" s="29"/>
      <c r="L1813" s="12"/>
      <c r="M1813" s="15">
        <f t="shared" si="91"/>
        <v>16146</v>
      </c>
      <c r="N1813" s="12"/>
    </row>
    <row r="1814" spans="1:14" x14ac:dyDescent="0.2">
      <c r="A1814" s="7"/>
      <c r="B1814" s="13">
        <v>1100122</v>
      </c>
      <c r="C1814" s="14" t="s">
        <v>445</v>
      </c>
      <c r="D1814" s="14" t="s">
        <v>446</v>
      </c>
      <c r="E1814" s="13">
        <v>3511</v>
      </c>
      <c r="F1814" s="12" t="s">
        <v>142</v>
      </c>
      <c r="G1814" s="12" t="s">
        <v>91</v>
      </c>
      <c r="H1814" s="15">
        <v>5175</v>
      </c>
      <c r="I1814" s="12"/>
      <c r="J1814" s="12"/>
      <c r="K1814" s="29"/>
      <c r="L1814" s="12"/>
      <c r="M1814" s="15">
        <f t="shared" si="91"/>
        <v>5175</v>
      </c>
      <c r="N1814" s="12"/>
    </row>
    <row r="1815" spans="1:14" x14ac:dyDescent="0.2">
      <c r="A1815" s="7"/>
      <c r="B1815" s="13">
        <v>1100122</v>
      </c>
      <c r="C1815" s="14" t="s">
        <v>445</v>
      </c>
      <c r="D1815" s="14" t="s">
        <v>446</v>
      </c>
      <c r="E1815" s="13">
        <v>3521</v>
      </c>
      <c r="F1815" s="12" t="s">
        <v>142</v>
      </c>
      <c r="G1815" s="12" t="s">
        <v>136</v>
      </c>
      <c r="H1815" s="15">
        <v>7500</v>
      </c>
      <c r="I1815" s="12"/>
      <c r="J1815" s="12"/>
      <c r="K1815" s="29"/>
      <c r="L1815" s="12"/>
      <c r="M1815" s="15">
        <f t="shared" si="91"/>
        <v>7500</v>
      </c>
      <c r="N1815" s="100"/>
    </row>
    <row r="1816" spans="1:14" x14ac:dyDescent="0.2">
      <c r="A1816" s="7"/>
      <c r="B1816" s="13">
        <v>1100122</v>
      </c>
      <c r="C1816" s="14" t="s">
        <v>445</v>
      </c>
      <c r="D1816" s="14" t="s">
        <v>446</v>
      </c>
      <c r="E1816" s="13">
        <v>3551</v>
      </c>
      <c r="F1816" s="12" t="s">
        <v>142</v>
      </c>
      <c r="G1816" s="12" t="s">
        <v>124</v>
      </c>
      <c r="H1816" s="15">
        <v>30000</v>
      </c>
      <c r="I1816" s="12"/>
      <c r="J1816" s="12"/>
      <c r="K1816" s="29"/>
      <c r="L1816" s="12"/>
      <c r="M1816" s="15">
        <f t="shared" si="91"/>
        <v>30000</v>
      </c>
      <c r="N1816" s="12"/>
    </row>
    <row r="1817" spans="1:14" x14ac:dyDescent="0.2">
      <c r="A1817" s="7"/>
      <c r="B1817" s="13">
        <v>1100122</v>
      </c>
      <c r="C1817" s="14" t="s">
        <v>445</v>
      </c>
      <c r="D1817" s="14" t="s">
        <v>446</v>
      </c>
      <c r="E1817" s="13">
        <v>3571</v>
      </c>
      <c r="F1817" s="12" t="s">
        <v>142</v>
      </c>
      <c r="G1817" s="12" t="s">
        <v>92</v>
      </c>
      <c r="H1817" s="15">
        <v>12420</v>
      </c>
      <c r="I1817" s="12"/>
      <c r="J1817" s="12"/>
      <c r="K1817" s="29"/>
      <c r="L1817" s="12"/>
      <c r="M1817" s="15">
        <f t="shared" si="91"/>
        <v>12420</v>
      </c>
      <c r="N1817" s="12"/>
    </row>
    <row r="1818" spans="1:14" x14ac:dyDescent="0.2">
      <c r="A1818" s="7"/>
      <c r="B1818" s="13">
        <v>1100122</v>
      </c>
      <c r="C1818" s="14" t="s">
        <v>445</v>
      </c>
      <c r="D1818" s="14" t="s">
        <v>446</v>
      </c>
      <c r="E1818" s="13">
        <v>3591</v>
      </c>
      <c r="F1818" s="12" t="s">
        <v>142</v>
      </c>
      <c r="G1818" s="12" t="s">
        <v>93</v>
      </c>
      <c r="H1818" s="15">
        <v>7762</v>
      </c>
      <c r="I1818" s="12"/>
      <c r="J1818" s="12"/>
      <c r="K1818" s="29"/>
      <c r="L1818" s="12"/>
      <c r="M1818" s="15">
        <f t="shared" si="91"/>
        <v>7762</v>
      </c>
      <c r="N1818" s="12"/>
    </row>
    <row r="1819" spans="1:14" x14ac:dyDescent="0.2">
      <c r="A1819" s="7"/>
      <c r="B1819" s="13">
        <v>1100122</v>
      </c>
      <c r="C1819" s="14" t="s">
        <v>445</v>
      </c>
      <c r="D1819" s="14" t="s">
        <v>446</v>
      </c>
      <c r="E1819" s="13">
        <v>3721</v>
      </c>
      <c r="F1819" s="12" t="s">
        <v>142</v>
      </c>
      <c r="G1819" s="12" t="s">
        <v>51</v>
      </c>
      <c r="H1819" s="15">
        <v>7762</v>
      </c>
      <c r="I1819" s="12"/>
      <c r="J1819" s="12"/>
      <c r="K1819" s="29"/>
      <c r="L1819" s="12"/>
      <c r="M1819" s="15">
        <f t="shared" si="91"/>
        <v>7762</v>
      </c>
      <c r="N1819" s="12"/>
    </row>
    <row r="1820" spans="1:14" x14ac:dyDescent="0.2">
      <c r="A1820" s="7"/>
      <c r="B1820" s="13">
        <v>1100122</v>
      </c>
      <c r="C1820" s="14" t="s">
        <v>445</v>
      </c>
      <c r="D1820" s="14" t="s">
        <v>446</v>
      </c>
      <c r="E1820" s="13">
        <v>3751</v>
      </c>
      <c r="F1820" s="12" t="s">
        <v>142</v>
      </c>
      <c r="G1820" s="12" t="s">
        <v>52</v>
      </c>
      <c r="H1820" s="15">
        <v>2587</v>
      </c>
      <c r="I1820" s="12"/>
      <c r="J1820" s="12"/>
      <c r="K1820" s="29"/>
      <c r="L1820" s="12"/>
      <c r="M1820" s="15">
        <f t="shared" si="91"/>
        <v>2587</v>
      </c>
      <c r="N1820" s="12"/>
    </row>
    <row r="1821" spans="1:14" x14ac:dyDescent="0.2">
      <c r="A1821" s="7"/>
      <c r="B1821" s="13">
        <v>1100122</v>
      </c>
      <c r="C1821" s="14" t="s">
        <v>445</v>
      </c>
      <c r="D1821" s="14" t="s">
        <v>446</v>
      </c>
      <c r="E1821" s="13">
        <v>3821</v>
      </c>
      <c r="F1821" s="12" t="s">
        <v>142</v>
      </c>
      <c r="G1821" s="12" t="s">
        <v>101</v>
      </c>
      <c r="H1821" s="15">
        <v>23000</v>
      </c>
      <c r="I1821" s="12"/>
      <c r="J1821" s="12"/>
      <c r="K1821" s="29"/>
      <c r="L1821" s="30"/>
      <c r="M1821" s="15">
        <f t="shared" si="91"/>
        <v>23000</v>
      </c>
      <c r="N1821" s="100"/>
    </row>
    <row r="1822" spans="1:14" x14ac:dyDescent="0.2">
      <c r="A1822" s="7"/>
      <c r="B1822" s="13">
        <v>1100122</v>
      </c>
      <c r="C1822" s="14" t="s">
        <v>445</v>
      </c>
      <c r="D1822" s="14" t="s">
        <v>446</v>
      </c>
      <c r="E1822" s="13">
        <v>5111</v>
      </c>
      <c r="F1822" s="12" t="s">
        <v>142</v>
      </c>
      <c r="G1822" s="12" t="s">
        <v>137</v>
      </c>
      <c r="H1822" s="15">
        <v>50000</v>
      </c>
      <c r="I1822" s="12"/>
      <c r="J1822" s="12"/>
      <c r="K1822" s="29"/>
      <c r="L1822" s="12"/>
      <c r="M1822" s="15">
        <f t="shared" si="91"/>
        <v>50000</v>
      </c>
      <c r="N1822" s="100"/>
    </row>
    <row r="1823" spans="1:14" x14ac:dyDescent="0.2">
      <c r="A1823" s="7"/>
      <c r="B1823" s="13">
        <v>1100122</v>
      </c>
      <c r="C1823" s="14" t="s">
        <v>445</v>
      </c>
      <c r="D1823" s="14" t="s">
        <v>446</v>
      </c>
      <c r="E1823" s="13">
        <v>5151</v>
      </c>
      <c r="F1823" s="12" t="s">
        <v>142</v>
      </c>
      <c r="G1823" s="12" t="s">
        <v>128</v>
      </c>
      <c r="H1823" s="15">
        <v>105000</v>
      </c>
      <c r="I1823" s="12"/>
      <c r="J1823" s="12"/>
      <c r="K1823" s="29"/>
      <c r="L1823" s="12"/>
      <c r="M1823" s="15">
        <f t="shared" si="91"/>
        <v>105000</v>
      </c>
      <c r="N1823" s="100"/>
    </row>
    <row r="1824" spans="1:14" x14ac:dyDescent="0.2">
      <c r="A1824" s="7"/>
      <c r="B1824" s="13">
        <v>1100122</v>
      </c>
      <c r="C1824" s="14" t="s">
        <v>445</v>
      </c>
      <c r="D1824" s="14" t="s">
        <v>446</v>
      </c>
      <c r="E1824" s="13">
        <v>5191</v>
      </c>
      <c r="F1824" s="12" t="s">
        <v>142</v>
      </c>
      <c r="G1824" s="53" t="s">
        <v>198</v>
      </c>
      <c r="H1824" s="15">
        <v>12000</v>
      </c>
      <c r="I1824" s="12"/>
      <c r="J1824" s="12"/>
      <c r="K1824" s="29"/>
      <c r="L1824" s="12"/>
      <c r="M1824" s="15">
        <f t="shared" si="91"/>
        <v>12000</v>
      </c>
      <c r="N1824" s="100"/>
    </row>
    <row r="1825" spans="1:14" ht="15" x14ac:dyDescent="0.2">
      <c r="A1825" s="7"/>
      <c r="B1825" s="13">
        <v>1500522</v>
      </c>
      <c r="C1825" s="14" t="s">
        <v>445</v>
      </c>
      <c r="D1825" s="14" t="s">
        <v>446</v>
      </c>
      <c r="E1825" s="13">
        <v>1131</v>
      </c>
      <c r="F1825" s="12" t="s">
        <v>142</v>
      </c>
      <c r="G1825" s="14" t="s">
        <v>55</v>
      </c>
      <c r="H1825" s="15">
        <v>3664392.06</v>
      </c>
      <c r="I1825" s="12"/>
      <c r="J1825" s="12"/>
      <c r="K1825" s="29"/>
      <c r="L1825" s="30"/>
      <c r="M1825" s="15">
        <f t="shared" si="91"/>
        <v>3664392.06</v>
      </c>
      <c r="N1825" s="31"/>
    </row>
    <row r="1826" spans="1:14" ht="45" x14ac:dyDescent="0.2">
      <c r="A1826" s="7" t="s">
        <v>1881</v>
      </c>
      <c r="B1826" s="13">
        <v>1500522</v>
      </c>
      <c r="C1826" s="14" t="s">
        <v>445</v>
      </c>
      <c r="D1826" s="14" t="s">
        <v>446</v>
      </c>
      <c r="E1826" s="13">
        <v>1321</v>
      </c>
      <c r="F1826" s="12" t="s">
        <v>142</v>
      </c>
      <c r="G1826" s="12" t="s">
        <v>56</v>
      </c>
      <c r="H1826" s="15">
        <v>80678.06</v>
      </c>
      <c r="I1826" s="12"/>
      <c r="J1826" s="12"/>
      <c r="K1826" s="29">
        <v>7800</v>
      </c>
      <c r="L1826" s="30"/>
      <c r="M1826" s="15">
        <f t="shared" si="91"/>
        <v>88478.06</v>
      </c>
      <c r="N1826" s="35" t="s">
        <v>1886</v>
      </c>
    </row>
    <row r="1827" spans="1:14" ht="45" x14ac:dyDescent="0.2">
      <c r="A1827" s="7" t="s">
        <v>1885</v>
      </c>
      <c r="B1827" s="13">
        <v>1500522</v>
      </c>
      <c r="C1827" s="14" t="s">
        <v>445</v>
      </c>
      <c r="D1827" s="14" t="s">
        <v>446</v>
      </c>
      <c r="E1827" s="13">
        <v>1323</v>
      </c>
      <c r="F1827" s="12" t="s">
        <v>142</v>
      </c>
      <c r="G1827" s="12" t="s">
        <v>57</v>
      </c>
      <c r="H1827" s="15">
        <v>356278.63</v>
      </c>
      <c r="I1827" s="12"/>
      <c r="J1827" s="12"/>
      <c r="K1827" s="29">
        <v>44000</v>
      </c>
      <c r="L1827" s="30"/>
      <c r="M1827" s="15">
        <f t="shared" si="91"/>
        <v>400278.63</v>
      </c>
      <c r="N1827" s="35" t="s">
        <v>1886</v>
      </c>
    </row>
    <row r="1828" spans="1:14" x14ac:dyDescent="0.2">
      <c r="A1828" s="7"/>
      <c r="B1828" s="13">
        <v>1500522</v>
      </c>
      <c r="C1828" s="14" t="s">
        <v>445</v>
      </c>
      <c r="D1828" s="14" t="s">
        <v>446</v>
      </c>
      <c r="E1828" s="13">
        <v>1413</v>
      </c>
      <c r="F1828" s="12" t="s">
        <v>142</v>
      </c>
      <c r="G1828" s="12" t="s">
        <v>58</v>
      </c>
      <c r="H1828" s="15">
        <v>642100.17000000004</v>
      </c>
      <c r="I1828" s="12"/>
      <c r="J1828" s="12"/>
      <c r="K1828" s="29"/>
      <c r="L1828" s="12"/>
      <c r="M1828" s="15">
        <f t="shared" si="91"/>
        <v>642100.17000000004</v>
      </c>
      <c r="N1828" s="12"/>
    </row>
    <row r="1829" spans="1:14" x14ac:dyDescent="0.2">
      <c r="A1829" s="7"/>
      <c r="B1829" s="13">
        <v>1500522</v>
      </c>
      <c r="C1829" s="14" t="s">
        <v>445</v>
      </c>
      <c r="D1829" s="14" t="s">
        <v>446</v>
      </c>
      <c r="E1829" s="13">
        <v>1421</v>
      </c>
      <c r="F1829" s="12" t="s">
        <v>142</v>
      </c>
      <c r="G1829" s="12" t="s">
        <v>59</v>
      </c>
      <c r="H1829" s="15">
        <v>208039.29</v>
      </c>
      <c r="I1829" s="12"/>
      <c r="J1829" s="12"/>
      <c r="K1829" s="29"/>
      <c r="L1829" s="12"/>
      <c r="M1829" s="15">
        <f t="shared" si="91"/>
        <v>208039.29</v>
      </c>
      <c r="N1829" s="12"/>
    </row>
    <row r="1830" spans="1:14" x14ac:dyDescent="0.2">
      <c r="A1830" s="7"/>
      <c r="B1830" s="13">
        <v>1500522</v>
      </c>
      <c r="C1830" s="14" t="s">
        <v>445</v>
      </c>
      <c r="D1830" s="14" t="s">
        <v>446</v>
      </c>
      <c r="E1830" s="13">
        <v>1431</v>
      </c>
      <c r="F1830" s="12" t="s">
        <v>142</v>
      </c>
      <c r="G1830" s="12" t="s">
        <v>60</v>
      </c>
      <c r="H1830" s="15">
        <v>234531.04</v>
      </c>
      <c r="I1830" s="12"/>
      <c r="J1830" s="12"/>
      <c r="K1830" s="29"/>
      <c r="L1830" s="12"/>
      <c r="M1830" s="15">
        <f t="shared" si="91"/>
        <v>234531.04</v>
      </c>
      <c r="N1830" s="12"/>
    </row>
    <row r="1831" spans="1:14" x14ac:dyDescent="0.2">
      <c r="A1831" s="7"/>
      <c r="B1831" s="13">
        <v>1500522</v>
      </c>
      <c r="C1831" s="14" t="s">
        <v>445</v>
      </c>
      <c r="D1831" s="14" t="s">
        <v>446</v>
      </c>
      <c r="E1831" s="13">
        <v>1542</v>
      </c>
      <c r="F1831" s="12" t="s">
        <v>142</v>
      </c>
      <c r="G1831" s="12" t="s">
        <v>63</v>
      </c>
      <c r="H1831" s="15">
        <v>126638.58</v>
      </c>
      <c r="I1831" s="12"/>
      <c r="J1831" s="12"/>
      <c r="K1831" s="29"/>
      <c r="L1831" s="12"/>
      <c r="M1831" s="15">
        <f t="shared" si="91"/>
        <v>126638.58</v>
      </c>
      <c r="N1831" s="12"/>
    </row>
    <row r="1832" spans="1:14" x14ac:dyDescent="0.2">
      <c r="A1832" s="7"/>
      <c r="B1832" s="13">
        <v>1500522</v>
      </c>
      <c r="C1832" s="14" t="s">
        <v>445</v>
      </c>
      <c r="D1832" s="14" t="s">
        <v>446</v>
      </c>
      <c r="E1832" s="13">
        <v>1543</v>
      </c>
      <c r="F1832" s="12" t="s">
        <v>142</v>
      </c>
      <c r="G1832" s="12" t="s">
        <v>64</v>
      </c>
      <c r="H1832" s="15">
        <v>48960</v>
      </c>
      <c r="I1832" s="12"/>
      <c r="J1832" s="12"/>
      <c r="K1832" s="29"/>
      <c r="L1832" s="12"/>
      <c r="M1832" s="15">
        <f t="shared" si="91"/>
        <v>48960</v>
      </c>
      <c r="N1832" s="12"/>
    </row>
    <row r="1833" spans="1:14" x14ac:dyDescent="0.2">
      <c r="A1833" s="7"/>
      <c r="B1833" s="13">
        <v>1500522</v>
      </c>
      <c r="C1833" s="14" t="s">
        <v>445</v>
      </c>
      <c r="D1833" s="14" t="s">
        <v>446</v>
      </c>
      <c r="E1833" s="13">
        <v>1544</v>
      </c>
      <c r="F1833" s="12" t="s">
        <v>142</v>
      </c>
      <c r="G1833" s="12" t="s">
        <v>65</v>
      </c>
      <c r="H1833" s="15">
        <v>31207.5</v>
      </c>
      <c r="I1833" s="12"/>
      <c r="J1833" s="12"/>
      <c r="K1833" s="29"/>
      <c r="L1833" s="30"/>
      <c r="M1833" s="15">
        <f t="shared" si="91"/>
        <v>31207.5</v>
      </c>
      <c r="N1833" s="12"/>
    </row>
    <row r="1834" spans="1:14" x14ac:dyDescent="0.2">
      <c r="A1834" s="7"/>
      <c r="B1834" s="13">
        <v>1500522</v>
      </c>
      <c r="C1834" s="14" t="s">
        <v>445</v>
      </c>
      <c r="D1834" s="14" t="s">
        <v>446</v>
      </c>
      <c r="E1834" s="13">
        <v>1591</v>
      </c>
      <c r="F1834" s="12" t="s">
        <v>142</v>
      </c>
      <c r="G1834" s="12" t="s">
        <v>111</v>
      </c>
      <c r="H1834" s="15">
        <v>51079.6</v>
      </c>
      <c r="I1834" s="12"/>
      <c r="J1834" s="12"/>
      <c r="K1834" s="29"/>
      <c r="L1834" s="12"/>
      <c r="M1834" s="15">
        <f t="shared" si="91"/>
        <v>51079.6</v>
      </c>
      <c r="N1834" s="12"/>
    </row>
    <row r="1835" spans="1:14" ht="45" x14ac:dyDescent="0.2">
      <c r="A1835" s="7">
        <v>43</v>
      </c>
      <c r="B1835" s="13">
        <v>1500522</v>
      </c>
      <c r="C1835" s="14" t="s">
        <v>445</v>
      </c>
      <c r="D1835" s="14" t="s">
        <v>446</v>
      </c>
      <c r="E1835" s="13">
        <v>3981</v>
      </c>
      <c r="F1835" s="12" t="s">
        <v>142</v>
      </c>
      <c r="G1835" s="12" t="s">
        <v>66</v>
      </c>
      <c r="H1835" s="15">
        <v>83253.58</v>
      </c>
      <c r="I1835" s="12"/>
      <c r="J1835" s="12"/>
      <c r="K1835" s="29">
        <v>30000</v>
      </c>
      <c r="L1835" s="30"/>
      <c r="M1835" s="15">
        <f t="shared" si="91"/>
        <v>113253.58</v>
      </c>
      <c r="N1835" s="35" t="s">
        <v>1865</v>
      </c>
    </row>
    <row r="1836" spans="1:14" ht="15" x14ac:dyDescent="0.25">
      <c r="A1836" s="7" t="s">
        <v>274</v>
      </c>
      <c r="B1836" s="23" t="s">
        <v>447</v>
      </c>
      <c r="C1836" s="23"/>
      <c r="D1836" s="23"/>
      <c r="E1836" s="23"/>
      <c r="F1836" s="24"/>
      <c r="G1836" s="25" t="s">
        <v>18</v>
      </c>
      <c r="H1836" s="27">
        <v>6188467.6999999993</v>
      </c>
      <c r="I1836" s="27">
        <f t="shared" ref="I1836:L1836" si="92">SUM(I1798:I1835)</f>
        <v>0</v>
      </c>
      <c r="J1836" s="27">
        <f t="shared" si="92"/>
        <v>0</v>
      </c>
      <c r="K1836" s="27">
        <f t="shared" si="92"/>
        <v>81800</v>
      </c>
      <c r="L1836" s="27">
        <f t="shared" si="92"/>
        <v>0</v>
      </c>
      <c r="M1836" s="27">
        <f>SUM(M1798:M1835)</f>
        <v>6270267.6999999993</v>
      </c>
      <c r="N1836" s="12"/>
    </row>
    <row r="1837" spans="1:14" ht="15" x14ac:dyDescent="0.25">
      <c r="A1837" s="7"/>
      <c r="B1837" s="23" t="s">
        <v>448</v>
      </c>
      <c r="C1837" s="23"/>
      <c r="D1837" s="23"/>
      <c r="E1837" s="23"/>
      <c r="F1837" s="24"/>
      <c r="G1837" s="25"/>
      <c r="H1837" s="27"/>
      <c r="I1837" s="27"/>
      <c r="J1837" s="27"/>
      <c r="K1837" s="27"/>
      <c r="L1837" s="27"/>
      <c r="M1837" s="27"/>
      <c r="N1837" s="12"/>
    </row>
    <row r="1838" spans="1:14" s="58" customFormat="1" x14ac:dyDescent="0.2">
      <c r="A1838" s="39"/>
      <c r="B1838" s="60">
        <v>1100122</v>
      </c>
      <c r="C1838" s="61" t="s">
        <v>449</v>
      </c>
      <c r="D1838" s="61" t="s">
        <v>450</v>
      </c>
      <c r="E1838" s="60">
        <v>2111</v>
      </c>
      <c r="F1838" s="61" t="s">
        <v>451</v>
      </c>
      <c r="G1838" s="53" t="s">
        <v>37</v>
      </c>
      <c r="H1838" s="15">
        <v>3059.14</v>
      </c>
      <c r="I1838" s="62"/>
      <c r="J1838" s="62"/>
      <c r="K1838" s="62"/>
      <c r="L1838" s="62"/>
      <c r="M1838" s="15">
        <f t="shared" ref="M1838:M1884" si="93">H1838+I1838-J1838+K1838-L1838</f>
        <v>3059.14</v>
      </c>
      <c r="N1838" s="41"/>
    </row>
    <row r="1839" spans="1:14" s="58" customFormat="1" x14ac:dyDescent="0.2">
      <c r="A1839" s="39"/>
      <c r="B1839" s="60">
        <v>1100122</v>
      </c>
      <c r="C1839" s="61" t="s">
        <v>449</v>
      </c>
      <c r="D1839" s="61" t="s">
        <v>450</v>
      </c>
      <c r="E1839" s="60">
        <v>2121</v>
      </c>
      <c r="F1839" s="61" t="s">
        <v>451</v>
      </c>
      <c r="G1839" s="53" t="s">
        <v>119</v>
      </c>
      <c r="H1839" s="15">
        <v>0</v>
      </c>
      <c r="I1839" s="62"/>
      <c r="J1839" s="62"/>
      <c r="K1839" s="62"/>
      <c r="L1839" s="62"/>
      <c r="M1839" s="15">
        <f t="shared" si="93"/>
        <v>0</v>
      </c>
      <c r="N1839" s="41"/>
    </row>
    <row r="1840" spans="1:14" s="58" customFormat="1" x14ac:dyDescent="0.2">
      <c r="A1840" s="39"/>
      <c r="B1840" s="60">
        <v>1100122</v>
      </c>
      <c r="C1840" s="61" t="s">
        <v>449</v>
      </c>
      <c r="D1840" s="61" t="s">
        <v>450</v>
      </c>
      <c r="E1840" s="60">
        <v>2141</v>
      </c>
      <c r="F1840" s="61" t="s">
        <v>451</v>
      </c>
      <c r="G1840" s="53" t="s">
        <v>39</v>
      </c>
      <c r="H1840" s="15">
        <v>1508</v>
      </c>
      <c r="I1840" s="62"/>
      <c r="J1840" s="62"/>
      <c r="K1840" s="62"/>
      <c r="L1840" s="62"/>
      <c r="M1840" s="15">
        <f t="shared" si="93"/>
        <v>1508</v>
      </c>
      <c r="N1840" s="41"/>
    </row>
    <row r="1841" spans="1:14" s="58" customFormat="1" x14ac:dyDescent="0.2">
      <c r="A1841" s="39"/>
      <c r="B1841" s="60">
        <v>1100122</v>
      </c>
      <c r="C1841" s="61" t="s">
        <v>449</v>
      </c>
      <c r="D1841" s="61" t="s">
        <v>450</v>
      </c>
      <c r="E1841" s="60">
        <v>2161</v>
      </c>
      <c r="F1841" s="61" t="s">
        <v>451</v>
      </c>
      <c r="G1841" s="53" t="s">
        <v>40</v>
      </c>
      <c r="H1841" s="15">
        <v>0</v>
      </c>
      <c r="I1841" s="62"/>
      <c r="J1841" s="62"/>
      <c r="K1841" s="62"/>
      <c r="L1841" s="62"/>
      <c r="M1841" s="15">
        <f t="shared" si="93"/>
        <v>0</v>
      </c>
      <c r="N1841" s="41"/>
    </row>
    <row r="1842" spans="1:14" s="58" customFormat="1" x14ac:dyDescent="0.2">
      <c r="A1842" s="39"/>
      <c r="B1842" s="60">
        <v>1100122</v>
      </c>
      <c r="C1842" s="61" t="s">
        <v>449</v>
      </c>
      <c r="D1842" s="61" t="s">
        <v>450</v>
      </c>
      <c r="E1842" s="60">
        <v>2461</v>
      </c>
      <c r="F1842" s="61" t="s">
        <v>451</v>
      </c>
      <c r="G1842" s="53" t="s">
        <v>43</v>
      </c>
      <c r="H1842" s="15">
        <v>0</v>
      </c>
      <c r="I1842" s="62"/>
      <c r="J1842" s="62"/>
      <c r="K1842" s="62"/>
      <c r="L1842" s="62"/>
      <c r="M1842" s="15">
        <f t="shared" si="93"/>
        <v>0</v>
      </c>
      <c r="N1842" s="41"/>
    </row>
    <row r="1843" spans="1:14" s="58" customFormat="1" x14ac:dyDescent="0.2">
      <c r="A1843" s="39"/>
      <c r="B1843" s="60">
        <v>1100122</v>
      </c>
      <c r="C1843" s="61" t="s">
        <v>449</v>
      </c>
      <c r="D1843" s="61" t="s">
        <v>450</v>
      </c>
      <c r="E1843" s="60">
        <v>2711</v>
      </c>
      <c r="F1843" s="61" t="s">
        <v>451</v>
      </c>
      <c r="G1843" s="53" t="s">
        <v>160</v>
      </c>
      <c r="H1843" s="15">
        <v>216817.92000000001</v>
      </c>
      <c r="I1843" s="62"/>
      <c r="J1843" s="62"/>
      <c r="K1843" s="62"/>
      <c r="L1843" s="62"/>
      <c r="M1843" s="15">
        <f t="shared" si="93"/>
        <v>216817.92000000001</v>
      </c>
      <c r="N1843" s="41"/>
    </row>
    <row r="1844" spans="1:14" s="58" customFormat="1" x14ac:dyDescent="0.2">
      <c r="A1844" s="39"/>
      <c r="B1844" s="60">
        <v>1100122</v>
      </c>
      <c r="C1844" s="61" t="s">
        <v>449</v>
      </c>
      <c r="D1844" s="61" t="s">
        <v>450</v>
      </c>
      <c r="E1844" s="60">
        <v>2722</v>
      </c>
      <c r="F1844" s="61" t="s">
        <v>451</v>
      </c>
      <c r="G1844" s="53" t="s">
        <v>82</v>
      </c>
      <c r="H1844" s="15">
        <v>0</v>
      </c>
      <c r="I1844" s="62"/>
      <c r="J1844" s="62"/>
      <c r="K1844" s="62"/>
      <c r="L1844" s="62"/>
      <c r="M1844" s="15">
        <f t="shared" si="93"/>
        <v>0</v>
      </c>
      <c r="N1844" s="41"/>
    </row>
    <row r="1845" spans="1:14" s="58" customFormat="1" x14ac:dyDescent="0.2">
      <c r="A1845" s="39"/>
      <c r="B1845" s="60">
        <v>1100122</v>
      </c>
      <c r="C1845" s="61" t="s">
        <v>449</v>
      </c>
      <c r="D1845" s="61" t="s">
        <v>450</v>
      </c>
      <c r="E1845" s="60">
        <v>2911</v>
      </c>
      <c r="F1845" s="61" t="s">
        <v>451</v>
      </c>
      <c r="G1845" s="53" t="s">
        <v>44</v>
      </c>
      <c r="H1845" s="15">
        <v>0</v>
      </c>
      <c r="I1845" s="62"/>
      <c r="J1845" s="62"/>
      <c r="K1845" s="62"/>
      <c r="L1845" s="62"/>
      <c r="M1845" s="15">
        <f t="shared" si="93"/>
        <v>0</v>
      </c>
      <c r="N1845" s="41"/>
    </row>
    <row r="1846" spans="1:14" s="58" customFormat="1" x14ac:dyDescent="0.2">
      <c r="A1846" s="39"/>
      <c r="B1846" s="60">
        <v>1100122</v>
      </c>
      <c r="C1846" s="61" t="s">
        <v>449</v>
      </c>
      <c r="D1846" s="61" t="s">
        <v>450</v>
      </c>
      <c r="E1846" s="60">
        <v>2921</v>
      </c>
      <c r="F1846" s="61" t="s">
        <v>451</v>
      </c>
      <c r="G1846" s="53" t="s">
        <v>122</v>
      </c>
      <c r="H1846" s="15">
        <v>0</v>
      </c>
      <c r="I1846" s="62"/>
      <c r="J1846" s="62"/>
      <c r="K1846" s="62"/>
      <c r="L1846" s="62"/>
      <c r="M1846" s="15">
        <f t="shared" si="93"/>
        <v>0</v>
      </c>
      <c r="N1846" s="41"/>
    </row>
    <row r="1847" spans="1:14" s="58" customFormat="1" x14ac:dyDescent="0.2">
      <c r="A1847" s="39"/>
      <c r="B1847" s="60">
        <v>1100122</v>
      </c>
      <c r="C1847" s="61" t="s">
        <v>449</v>
      </c>
      <c r="D1847" s="61" t="s">
        <v>450</v>
      </c>
      <c r="E1847" s="60">
        <v>2931</v>
      </c>
      <c r="F1847" s="61" t="s">
        <v>451</v>
      </c>
      <c r="G1847" s="53" t="s">
        <v>85</v>
      </c>
      <c r="H1847" s="15">
        <v>0</v>
      </c>
      <c r="I1847" s="62"/>
      <c r="J1847" s="62"/>
      <c r="K1847" s="62"/>
      <c r="L1847" s="62"/>
      <c r="M1847" s="15">
        <f t="shared" si="93"/>
        <v>0</v>
      </c>
      <c r="N1847" s="41"/>
    </row>
    <row r="1848" spans="1:14" s="58" customFormat="1" x14ac:dyDescent="0.2">
      <c r="A1848" s="39"/>
      <c r="B1848" s="60">
        <v>1100122</v>
      </c>
      <c r="C1848" s="61" t="s">
        <v>449</v>
      </c>
      <c r="D1848" s="61" t="s">
        <v>450</v>
      </c>
      <c r="E1848" s="60">
        <v>2941</v>
      </c>
      <c r="F1848" s="61" t="s">
        <v>451</v>
      </c>
      <c r="G1848" s="53" t="s">
        <v>45</v>
      </c>
      <c r="H1848" s="15">
        <v>0</v>
      </c>
      <c r="I1848" s="62"/>
      <c r="J1848" s="62"/>
      <c r="K1848" s="62"/>
      <c r="L1848" s="62"/>
      <c r="M1848" s="15">
        <f t="shared" si="93"/>
        <v>0</v>
      </c>
      <c r="N1848" s="41"/>
    </row>
    <row r="1849" spans="1:14" s="58" customFormat="1" x14ac:dyDescent="0.2">
      <c r="A1849" s="39"/>
      <c r="B1849" s="60">
        <v>1100122</v>
      </c>
      <c r="C1849" s="61" t="s">
        <v>449</v>
      </c>
      <c r="D1849" s="61" t="s">
        <v>450</v>
      </c>
      <c r="E1849" s="60">
        <v>2961</v>
      </c>
      <c r="F1849" s="61" t="s">
        <v>451</v>
      </c>
      <c r="G1849" s="53" t="s">
        <v>123</v>
      </c>
      <c r="H1849" s="15">
        <v>7452.29</v>
      </c>
      <c r="I1849" s="62"/>
      <c r="J1849" s="62"/>
      <c r="K1849" s="62"/>
      <c r="L1849" s="62"/>
      <c r="M1849" s="15">
        <f t="shared" si="93"/>
        <v>7452.29</v>
      </c>
      <c r="N1849" s="41"/>
    </row>
    <row r="1850" spans="1:14" s="58" customFormat="1" x14ac:dyDescent="0.2">
      <c r="A1850" s="39"/>
      <c r="B1850" s="60">
        <v>1100122</v>
      </c>
      <c r="C1850" s="61" t="s">
        <v>449</v>
      </c>
      <c r="D1850" s="61" t="s">
        <v>450</v>
      </c>
      <c r="E1850" s="60">
        <v>3181</v>
      </c>
      <c r="F1850" s="61" t="s">
        <v>451</v>
      </c>
      <c r="G1850" s="53" t="s">
        <v>112</v>
      </c>
      <c r="H1850" s="15">
        <v>0</v>
      </c>
      <c r="I1850" s="62"/>
      <c r="J1850" s="62"/>
      <c r="K1850" s="62"/>
      <c r="L1850" s="62"/>
      <c r="M1850" s="15">
        <f t="shared" si="93"/>
        <v>0</v>
      </c>
      <c r="N1850" s="41"/>
    </row>
    <row r="1851" spans="1:14" s="58" customFormat="1" x14ac:dyDescent="0.2">
      <c r="A1851" s="39"/>
      <c r="B1851" s="60">
        <v>1100122</v>
      </c>
      <c r="C1851" s="61" t="s">
        <v>449</v>
      </c>
      <c r="D1851" s="61" t="s">
        <v>450</v>
      </c>
      <c r="E1851" s="60">
        <v>3313</v>
      </c>
      <c r="F1851" s="61" t="s">
        <v>451</v>
      </c>
      <c r="G1851" s="53" t="s">
        <v>452</v>
      </c>
      <c r="H1851" s="15">
        <v>0</v>
      </c>
      <c r="I1851" s="62"/>
      <c r="J1851" s="62"/>
      <c r="K1851" s="62"/>
      <c r="L1851" s="62"/>
      <c r="M1851" s="15">
        <f t="shared" si="93"/>
        <v>0</v>
      </c>
      <c r="N1851" s="41"/>
    </row>
    <row r="1852" spans="1:14" s="58" customFormat="1" x14ac:dyDescent="0.2">
      <c r="A1852" s="39"/>
      <c r="B1852" s="60">
        <v>1100122</v>
      </c>
      <c r="C1852" s="61" t="s">
        <v>449</v>
      </c>
      <c r="D1852" s="61" t="s">
        <v>450</v>
      </c>
      <c r="E1852" s="60">
        <v>3314</v>
      </c>
      <c r="F1852" s="61" t="s">
        <v>451</v>
      </c>
      <c r="G1852" s="53" t="s">
        <v>453</v>
      </c>
      <c r="H1852" s="15">
        <v>41978.68</v>
      </c>
      <c r="I1852" s="62"/>
      <c r="J1852" s="62"/>
      <c r="K1852" s="62"/>
      <c r="L1852" s="62"/>
      <c r="M1852" s="15">
        <f t="shared" si="93"/>
        <v>41978.68</v>
      </c>
      <c r="N1852" s="41"/>
    </row>
    <row r="1853" spans="1:14" s="58" customFormat="1" x14ac:dyDescent="0.2">
      <c r="A1853" s="39"/>
      <c r="B1853" s="60">
        <v>1100122</v>
      </c>
      <c r="C1853" s="61" t="s">
        <v>449</v>
      </c>
      <c r="D1853" s="61" t="s">
        <v>450</v>
      </c>
      <c r="E1853" s="60">
        <v>3361</v>
      </c>
      <c r="F1853" s="61" t="s">
        <v>451</v>
      </c>
      <c r="G1853" s="53" t="s">
        <v>47</v>
      </c>
      <c r="H1853" s="15">
        <v>26813.4</v>
      </c>
      <c r="I1853" s="62"/>
      <c r="J1853" s="62"/>
      <c r="K1853" s="62"/>
      <c r="L1853" s="62"/>
      <c r="M1853" s="15">
        <f t="shared" si="93"/>
        <v>26813.4</v>
      </c>
      <c r="N1853" s="41"/>
    </row>
    <row r="1854" spans="1:14" s="58" customFormat="1" x14ac:dyDescent="0.2">
      <c r="A1854" s="39"/>
      <c r="B1854" s="60">
        <v>1100122</v>
      </c>
      <c r="C1854" s="61" t="s">
        <v>449</v>
      </c>
      <c r="D1854" s="61" t="s">
        <v>450</v>
      </c>
      <c r="E1854" s="60">
        <v>3391</v>
      </c>
      <c r="F1854" s="61" t="s">
        <v>451</v>
      </c>
      <c r="G1854" s="53" t="s">
        <v>48</v>
      </c>
      <c r="H1854" s="15">
        <v>0</v>
      </c>
      <c r="I1854" s="62"/>
      <c r="J1854" s="62"/>
      <c r="K1854" s="62"/>
      <c r="L1854" s="62"/>
      <c r="M1854" s="15">
        <f t="shared" si="93"/>
        <v>0</v>
      </c>
      <c r="N1854" s="41"/>
    </row>
    <row r="1855" spans="1:14" s="58" customFormat="1" x14ac:dyDescent="0.2">
      <c r="A1855" s="39"/>
      <c r="B1855" s="60">
        <v>1100122</v>
      </c>
      <c r="C1855" s="61" t="s">
        <v>449</v>
      </c>
      <c r="D1855" s="61" t="s">
        <v>450</v>
      </c>
      <c r="E1855" s="60">
        <v>3511</v>
      </c>
      <c r="F1855" s="61" t="s">
        <v>451</v>
      </c>
      <c r="G1855" s="53" t="s">
        <v>91</v>
      </c>
      <c r="H1855" s="15">
        <v>0</v>
      </c>
      <c r="I1855" s="62"/>
      <c r="J1855" s="62"/>
      <c r="K1855" s="62"/>
      <c r="L1855" s="62"/>
      <c r="M1855" s="15">
        <f t="shared" si="93"/>
        <v>0</v>
      </c>
      <c r="N1855" s="41"/>
    </row>
    <row r="1856" spans="1:14" s="58" customFormat="1" x14ac:dyDescent="0.2">
      <c r="A1856" s="39"/>
      <c r="B1856" s="60">
        <v>1100122</v>
      </c>
      <c r="C1856" s="61" t="s">
        <v>449</v>
      </c>
      <c r="D1856" s="61" t="s">
        <v>450</v>
      </c>
      <c r="E1856" s="60">
        <v>3521</v>
      </c>
      <c r="F1856" s="61" t="s">
        <v>451</v>
      </c>
      <c r="G1856" s="53" t="s">
        <v>136</v>
      </c>
      <c r="H1856" s="15">
        <v>0</v>
      </c>
      <c r="I1856" s="62"/>
      <c r="J1856" s="62"/>
      <c r="K1856" s="62"/>
      <c r="L1856" s="62"/>
      <c r="M1856" s="15">
        <f t="shared" si="93"/>
        <v>0</v>
      </c>
      <c r="N1856" s="41"/>
    </row>
    <row r="1857" spans="1:14" s="58" customFormat="1" x14ac:dyDescent="0.2">
      <c r="A1857" s="39"/>
      <c r="B1857" s="60">
        <v>1100122</v>
      </c>
      <c r="C1857" s="61" t="s">
        <v>449</v>
      </c>
      <c r="D1857" s="61" t="s">
        <v>450</v>
      </c>
      <c r="E1857" s="60">
        <v>3551</v>
      </c>
      <c r="F1857" s="61" t="s">
        <v>451</v>
      </c>
      <c r="G1857" s="53" t="s">
        <v>124</v>
      </c>
      <c r="H1857" s="15">
        <v>2639.17</v>
      </c>
      <c r="I1857" s="62"/>
      <c r="J1857" s="62"/>
      <c r="K1857" s="62"/>
      <c r="L1857" s="62"/>
      <c r="M1857" s="15">
        <f t="shared" si="93"/>
        <v>2639.17</v>
      </c>
      <c r="N1857" s="41"/>
    </row>
    <row r="1858" spans="1:14" s="58" customFormat="1" x14ac:dyDescent="0.2">
      <c r="A1858" s="39"/>
      <c r="B1858" s="60">
        <v>1100122</v>
      </c>
      <c r="C1858" s="61" t="s">
        <v>449</v>
      </c>
      <c r="D1858" s="61" t="s">
        <v>450</v>
      </c>
      <c r="E1858" s="60">
        <v>3571</v>
      </c>
      <c r="F1858" s="61" t="s">
        <v>451</v>
      </c>
      <c r="G1858" s="53" t="s">
        <v>92</v>
      </c>
      <c r="H1858" s="15">
        <v>0</v>
      </c>
      <c r="I1858" s="62"/>
      <c r="J1858" s="62"/>
      <c r="K1858" s="62"/>
      <c r="L1858" s="62"/>
      <c r="M1858" s="15">
        <f t="shared" si="93"/>
        <v>0</v>
      </c>
      <c r="N1858" s="41"/>
    </row>
    <row r="1859" spans="1:14" s="58" customFormat="1" x14ac:dyDescent="0.2">
      <c r="A1859" s="39"/>
      <c r="B1859" s="60">
        <v>1100122</v>
      </c>
      <c r="C1859" s="61" t="s">
        <v>449</v>
      </c>
      <c r="D1859" s="61" t="s">
        <v>450</v>
      </c>
      <c r="E1859" s="60">
        <v>3721</v>
      </c>
      <c r="F1859" s="61" t="s">
        <v>451</v>
      </c>
      <c r="G1859" s="53" t="s">
        <v>51</v>
      </c>
      <c r="H1859" s="15">
        <v>0</v>
      </c>
      <c r="I1859" s="62"/>
      <c r="J1859" s="62"/>
      <c r="K1859" s="62"/>
      <c r="L1859" s="62"/>
      <c r="M1859" s="15">
        <f t="shared" si="93"/>
        <v>0</v>
      </c>
      <c r="N1859" s="41"/>
    </row>
    <row r="1860" spans="1:14" s="58" customFormat="1" x14ac:dyDescent="0.2">
      <c r="A1860" s="39"/>
      <c r="B1860" s="60">
        <v>1100122</v>
      </c>
      <c r="C1860" s="61" t="s">
        <v>449</v>
      </c>
      <c r="D1860" s="61" t="s">
        <v>450</v>
      </c>
      <c r="E1860" s="60">
        <v>3751</v>
      </c>
      <c r="F1860" s="61" t="s">
        <v>451</v>
      </c>
      <c r="G1860" s="53" t="s">
        <v>52</v>
      </c>
      <c r="H1860" s="15">
        <v>0</v>
      </c>
      <c r="I1860" s="62"/>
      <c r="J1860" s="62"/>
      <c r="K1860" s="62"/>
      <c r="L1860" s="62"/>
      <c r="M1860" s="15">
        <f t="shared" si="93"/>
        <v>0</v>
      </c>
      <c r="N1860" s="41"/>
    </row>
    <row r="1861" spans="1:14" s="58" customFormat="1" x14ac:dyDescent="0.2">
      <c r="A1861" s="39"/>
      <c r="B1861" s="60">
        <v>1100122</v>
      </c>
      <c r="C1861" s="61" t="s">
        <v>449</v>
      </c>
      <c r="D1861" s="61" t="s">
        <v>450</v>
      </c>
      <c r="E1861" s="60">
        <v>4451</v>
      </c>
      <c r="F1861" s="61" t="s">
        <v>451</v>
      </c>
      <c r="G1861" s="53" t="s">
        <v>107</v>
      </c>
      <c r="H1861" s="15">
        <v>2000</v>
      </c>
      <c r="I1861" s="62"/>
      <c r="J1861" s="62"/>
      <c r="K1861" s="62"/>
      <c r="L1861" s="62"/>
      <c r="M1861" s="15">
        <f t="shared" si="93"/>
        <v>2000</v>
      </c>
      <c r="N1861" s="41"/>
    </row>
    <row r="1862" spans="1:14" s="58" customFormat="1" x14ac:dyDescent="0.2">
      <c r="A1862" s="39"/>
      <c r="B1862" s="60">
        <v>1100122</v>
      </c>
      <c r="C1862" s="61" t="s">
        <v>449</v>
      </c>
      <c r="D1862" s="61" t="s">
        <v>450</v>
      </c>
      <c r="E1862" s="60">
        <v>5111</v>
      </c>
      <c r="F1862" s="61" t="s">
        <v>451</v>
      </c>
      <c r="G1862" s="53" t="s">
        <v>137</v>
      </c>
      <c r="H1862" s="15">
        <v>0</v>
      </c>
      <c r="I1862" s="62"/>
      <c r="J1862" s="62"/>
      <c r="K1862" s="62"/>
      <c r="L1862" s="62"/>
      <c r="M1862" s="15">
        <f t="shared" si="93"/>
        <v>0</v>
      </c>
      <c r="N1862" s="41"/>
    </row>
    <row r="1863" spans="1:14" s="58" customFormat="1" x14ac:dyDescent="0.2">
      <c r="A1863" s="39"/>
      <c r="B1863" s="60">
        <v>1100122</v>
      </c>
      <c r="C1863" s="61" t="s">
        <v>449</v>
      </c>
      <c r="D1863" s="61" t="s">
        <v>450</v>
      </c>
      <c r="E1863" s="60">
        <v>5151</v>
      </c>
      <c r="F1863" s="61" t="s">
        <v>451</v>
      </c>
      <c r="G1863" s="53" t="s">
        <v>128</v>
      </c>
      <c r="H1863" s="15">
        <v>0</v>
      </c>
      <c r="I1863" s="62"/>
      <c r="J1863" s="62"/>
      <c r="K1863" s="62"/>
      <c r="L1863" s="62"/>
      <c r="M1863" s="15">
        <f t="shared" si="93"/>
        <v>0</v>
      </c>
      <c r="N1863" s="41"/>
    </row>
    <row r="1864" spans="1:14" s="58" customFormat="1" x14ac:dyDescent="0.2">
      <c r="A1864" s="39"/>
      <c r="B1864" s="60">
        <v>1100122</v>
      </c>
      <c r="C1864" s="61" t="s">
        <v>449</v>
      </c>
      <c r="D1864" s="61" t="s">
        <v>450</v>
      </c>
      <c r="E1864" s="60">
        <v>5152</v>
      </c>
      <c r="F1864" s="61" t="s">
        <v>451</v>
      </c>
      <c r="G1864" s="53" t="s">
        <v>218</v>
      </c>
      <c r="H1864" s="15">
        <v>0</v>
      </c>
      <c r="I1864" s="62"/>
      <c r="J1864" s="62"/>
      <c r="K1864" s="62"/>
      <c r="L1864" s="62"/>
      <c r="M1864" s="15">
        <f t="shared" si="93"/>
        <v>0</v>
      </c>
      <c r="N1864" s="41"/>
    </row>
    <row r="1865" spans="1:14" s="58" customFormat="1" x14ac:dyDescent="0.2">
      <c r="A1865" s="39"/>
      <c r="B1865" s="60">
        <v>1500522</v>
      </c>
      <c r="C1865" s="61" t="s">
        <v>449</v>
      </c>
      <c r="D1865" s="61" t="s">
        <v>450</v>
      </c>
      <c r="E1865" s="60">
        <v>1131</v>
      </c>
      <c r="F1865" s="61" t="s">
        <v>451</v>
      </c>
      <c r="G1865" s="53" t="s">
        <v>55</v>
      </c>
      <c r="H1865" s="15">
        <v>567693.47</v>
      </c>
      <c r="I1865" s="62"/>
      <c r="J1865" s="62"/>
      <c r="K1865" s="63"/>
      <c r="L1865" s="64"/>
      <c r="M1865" s="15">
        <f t="shared" si="93"/>
        <v>567693.47</v>
      </c>
      <c r="N1865" s="41"/>
    </row>
    <row r="1866" spans="1:14" s="58" customFormat="1" x14ac:dyDescent="0.2">
      <c r="A1866" s="39"/>
      <c r="B1866" s="60">
        <v>1500522</v>
      </c>
      <c r="C1866" s="61" t="s">
        <v>449</v>
      </c>
      <c r="D1866" s="61" t="s">
        <v>450</v>
      </c>
      <c r="E1866" s="60">
        <v>1134</v>
      </c>
      <c r="F1866" s="61" t="s">
        <v>451</v>
      </c>
      <c r="G1866" s="53" t="s">
        <v>454</v>
      </c>
      <c r="H1866" s="15">
        <v>495621.12</v>
      </c>
      <c r="I1866" s="62"/>
      <c r="J1866" s="62"/>
      <c r="K1866" s="62"/>
      <c r="L1866" s="62"/>
      <c r="M1866" s="15">
        <f t="shared" si="93"/>
        <v>495621.12</v>
      </c>
      <c r="N1866" s="41"/>
    </row>
    <row r="1867" spans="1:14" s="58" customFormat="1" x14ac:dyDescent="0.2">
      <c r="A1867" s="39"/>
      <c r="B1867" s="60">
        <v>1500522</v>
      </c>
      <c r="C1867" s="61" t="s">
        <v>449</v>
      </c>
      <c r="D1867" s="61" t="s">
        <v>450</v>
      </c>
      <c r="E1867" s="60">
        <v>1212</v>
      </c>
      <c r="F1867" s="61" t="s">
        <v>451</v>
      </c>
      <c r="G1867" s="53" t="s">
        <v>455</v>
      </c>
      <c r="H1867" s="15">
        <v>576013.96</v>
      </c>
      <c r="I1867" s="62"/>
      <c r="J1867" s="62"/>
      <c r="K1867" s="62"/>
      <c r="L1867" s="62"/>
      <c r="M1867" s="15">
        <f t="shared" si="93"/>
        <v>576013.96</v>
      </c>
      <c r="N1867" s="41"/>
    </row>
    <row r="1868" spans="1:14" s="58" customFormat="1" x14ac:dyDescent="0.2">
      <c r="A1868" s="39"/>
      <c r="B1868" s="60">
        <v>1500522</v>
      </c>
      <c r="C1868" s="61" t="s">
        <v>449</v>
      </c>
      <c r="D1868" s="61" t="s">
        <v>450</v>
      </c>
      <c r="E1868" s="60">
        <v>1312</v>
      </c>
      <c r="F1868" s="61" t="s">
        <v>451</v>
      </c>
      <c r="G1868" s="53" t="s">
        <v>441</v>
      </c>
      <c r="H1868" s="15">
        <v>2449356.7200000002</v>
      </c>
      <c r="I1868" s="62"/>
      <c r="J1868" s="62"/>
      <c r="K1868" s="62"/>
      <c r="L1868" s="62"/>
      <c r="M1868" s="15">
        <f t="shared" si="93"/>
        <v>2449356.7200000002</v>
      </c>
      <c r="N1868" s="41"/>
    </row>
    <row r="1869" spans="1:14" s="58" customFormat="1" x14ac:dyDescent="0.2">
      <c r="A1869" s="39"/>
      <c r="B1869" s="60">
        <v>1500522</v>
      </c>
      <c r="C1869" s="61" t="s">
        <v>449</v>
      </c>
      <c r="D1869" s="61" t="s">
        <v>450</v>
      </c>
      <c r="E1869" s="60">
        <v>1321</v>
      </c>
      <c r="F1869" s="61" t="s">
        <v>451</v>
      </c>
      <c r="G1869" s="53" t="s">
        <v>56</v>
      </c>
      <c r="H1869" s="15">
        <v>14546.74</v>
      </c>
      <c r="I1869" s="62"/>
      <c r="J1869" s="62"/>
      <c r="K1869" s="63"/>
      <c r="L1869" s="64"/>
      <c r="M1869" s="15">
        <f t="shared" si="93"/>
        <v>14546.74</v>
      </c>
      <c r="N1869" s="41"/>
    </row>
    <row r="1870" spans="1:14" s="58" customFormat="1" x14ac:dyDescent="0.2">
      <c r="A1870" s="39"/>
      <c r="B1870" s="60">
        <v>1500522</v>
      </c>
      <c r="C1870" s="61" t="s">
        <v>449</v>
      </c>
      <c r="D1870" s="61" t="s">
        <v>450</v>
      </c>
      <c r="E1870" s="60">
        <v>1323</v>
      </c>
      <c r="F1870" s="61" t="s">
        <v>451</v>
      </c>
      <c r="G1870" s="53" t="s">
        <v>57</v>
      </c>
      <c r="H1870" s="15">
        <v>62213.05</v>
      </c>
      <c r="I1870" s="62"/>
      <c r="J1870" s="62"/>
      <c r="K1870" s="63"/>
      <c r="L1870" s="64"/>
      <c r="M1870" s="15">
        <f t="shared" si="93"/>
        <v>62213.05</v>
      </c>
      <c r="N1870" s="41"/>
    </row>
    <row r="1871" spans="1:14" s="58" customFormat="1" x14ac:dyDescent="0.2">
      <c r="A1871" s="39"/>
      <c r="B1871" s="60">
        <v>1500522</v>
      </c>
      <c r="C1871" s="61" t="s">
        <v>449</v>
      </c>
      <c r="D1871" s="61" t="s">
        <v>450</v>
      </c>
      <c r="E1871" s="60">
        <v>1413</v>
      </c>
      <c r="F1871" s="61" t="s">
        <v>451</v>
      </c>
      <c r="G1871" s="53" t="s">
        <v>58</v>
      </c>
      <c r="H1871" s="15">
        <v>82766.75</v>
      </c>
      <c r="I1871" s="62"/>
      <c r="J1871" s="62"/>
      <c r="K1871" s="62"/>
      <c r="L1871" s="62"/>
      <c r="M1871" s="15">
        <f t="shared" si="93"/>
        <v>82766.75</v>
      </c>
      <c r="N1871" s="41"/>
    </row>
    <row r="1872" spans="1:14" s="58" customFormat="1" x14ac:dyDescent="0.2">
      <c r="A1872" s="39"/>
      <c r="B1872" s="60">
        <v>1500522</v>
      </c>
      <c r="C1872" s="61" t="s">
        <v>449</v>
      </c>
      <c r="D1872" s="61" t="s">
        <v>450</v>
      </c>
      <c r="E1872" s="60">
        <v>1421</v>
      </c>
      <c r="F1872" s="61" t="s">
        <v>451</v>
      </c>
      <c r="G1872" s="53" t="s">
        <v>59</v>
      </c>
      <c r="H1872" s="43">
        <v>24654.89</v>
      </c>
      <c r="I1872" s="62"/>
      <c r="J1872" s="62"/>
      <c r="K1872" s="62"/>
      <c r="L1872" s="62"/>
      <c r="M1872" s="43">
        <f t="shared" si="93"/>
        <v>24654.89</v>
      </c>
      <c r="N1872" s="41"/>
    </row>
    <row r="1873" spans="1:14" s="58" customFormat="1" x14ac:dyDescent="0.2">
      <c r="A1873" s="39"/>
      <c r="B1873" s="60">
        <v>1500522</v>
      </c>
      <c r="C1873" s="61" t="s">
        <v>449</v>
      </c>
      <c r="D1873" s="61" t="s">
        <v>450</v>
      </c>
      <c r="E1873" s="60">
        <v>1431</v>
      </c>
      <c r="F1873" s="61" t="s">
        <v>451</v>
      </c>
      <c r="G1873" s="53" t="s">
        <v>60</v>
      </c>
      <c r="H1873" s="43">
        <v>26285.82</v>
      </c>
      <c r="I1873" s="62"/>
      <c r="J1873" s="62"/>
      <c r="K1873" s="62"/>
      <c r="L1873" s="62"/>
      <c r="M1873" s="43">
        <f t="shared" si="93"/>
        <v>26285.82</v>
      </c>
      <c r="N1873" s="41"/>
    </row>
    <row r="1874" spans="1:14" s="58" customFormat="1" x14ac:dyDescent="0.2">
      <c r="A1874" s="39"/>
      <c r="B1874" s="60">
        <v>1500522</v>
      </c>
      <c r="C1874" s="61" t="s">
        <v>449</v>
      </c>
      <c r="D1874" s="61" t="s">
        <v>450</v>
      </c>
      <c r="E1874" s="60">
        <v>1441</v>
      </c>
      <c r="F1874" s="61" t="s">
        <v>451</v>
      </c>
      <c r="G1874" s="53" t="s">
        <v>61</v>
      </c>
      <c r="H1874" s="43">
        <v>0</v>
      </c>
      <c r="I1874" s="62"/>
      <c r="J1874" s="62"/>
      <c r="K1874" s="62"/>
      <c r="L1874" s="62"/>
      <c r="M1874" s="43">
        <f t="shared" si="93"/>
        <v>0</v>
      </c>
      <c r="N1874" s="41"/>
    </row>
    <row r="1875" spans="1:14" s="58" customFormat="1" x14ac:dyDescent="0.2">
      <c r="A1875" s="39"/>
      <c r="B1875" s="60">
        <v>1500522</v>
      </c>
      <c r="C1875" s="61" t="s">
        <v>449</v>
      </c>
      <c r="D1875" s="61" t="s">
        <v>450</v>
      </c>
      <c r="E1875" s="60">
        <v>1522</v>
      </c>
      <c r="F1875" s="61" t="s">
        <v>451</v>
      </c>
      <c r="G1875" s="53" t="s">
        <v>456</v>
      </c>
      <c r="H1875" s="43">
        <v>3383108.86</v>
      </c>
      <c r="I1875" s="62"/>
      <c r="J1875" s="62"/>
      <c r="K1875" s="62"/>
      <c r="L1875" s="62"/>
      <c r="M1875" s="43">
        <f t="shared" si="93"/>
        <v>3383108.86</v>
      </c>
      <c r="N1875" s="41"/>
    </row>
    <row r="1876" spans="1:14" s="58" customFormat="1" x14ac:dyDescent="0.2">
      <c r="A1876" s="39"/>
      <c r="B1876" s="60">
        <v>1500522</v>
      </c>
      <c r="C1876" s="61" t="s">
        <v>449</v>
      </c>
      <c r="D1876" s="61" t="s">
        <v>450</v>
      </c>
      <c r="E1876" s="60">
        <v>1542</v>
      </c>
      <c r="F1876" s="61" t="s">
        <v>451</v>
      </c>
      <c r="G1876" s="53" t="s">
        <v>63</v>
      </c>
      <c r="H1876" s="43">
        <v>16212.82</v>
      </c>
      <c r="I1876" s="62"/>
      <c r="J1876" s="62"/>
      <c r="K1876" s="63"/>
      <c r="L1876" s="62"/>
      <c r="M1876" s="43">
        <f t="shared" si="93"/>
        <v>16212.82</v>
      </c>
      <c r="N1876" s="41"/>
    </row>
    <row r="1877" spans="1:14" s="58" customFormat="1" x14ac:dyDescent="0.2">
      <c r="A1877" s="39"/>
      <c r="B1877" s="60">
        <v>1500522</v>
      </c>
      <c r="C1877" s="61" t="s">
        <v>449</v>
      </c>
      <c r="D1877" s="61" t="s">
        <v>450</v>
      </c>
      <c r="E1877" s="60">
        <v>1543</v>
      </c>
      <c r="F1877" s="61" t="s">
        <v>451</v>
      </c>
      <c r="G1877" s="53" t="s">
        <v>64</v>
      </c>
      <c r="H1877" s="43">
        <v>3925.73</v>
      </c>
      <c r="I1877" s="62"/>
      <c r="J1877" s="62"/>
      <c r="K1877" s="63"/>
      <c r="L1877" s="62"/>
      <c r="M1877" s="43">
        <f t="shared" si="93"/>
        <v>3925.73</v>
      </c>
      <c r="N1877" s="41"/>
    </row>
    <row r="1878" spans="1:14" s="58" customFormat="1" x14ac:dyDescent="0.2">
      <c r="A1878" s="39"/>
      <c r="B1878" s="60">
        <v>1500522</v>
      </c>
      <c r="C1878" s="61" t="s">
        <v>449</v>
      </c>
      <c r="D1878" s="61" t="s">
        <v>450</v>
      </c>
      <c r="E1878" s="60">
        <v>1544</v>
      </c>
      <c r="F1878" s="61" t="s">
        <v>451</v>
      </c>
      <c r="G1878" s="53" t="s">
        <v>65</v>
      </c>
      <c r="H1878" s="43">
        <v>345.88</v>
      </c>
      <c r="I1878" s="62"/>
      <c r="J1878" s="62"/>
      <c r="K1878" s="63"/>
      <c r="L1878" s="64"/>
      <c r="M1878" s="43">
        <f t="shared" si="93"/>
        <v>345.88</v>
      </c>
      <c r="N1878" s="41"/>
    </row>
    <row r="1879" spans="1:14" s="58" customFormat="1" x14ac:dyDescent="0.2">
      <c r="A1879" s="39"/>
      <c r="B1879" s="60">
        <v>1500522</v>
      </c>
      <c r="C1879" s="61" t="s">
        <v>449</v>
      </c>
      <c r="D1879" s="61" t="s">
        <v>450</v>
      </c>
      <c r="E1879" s="60">
        <v>1546</v>
      </c>
      <c r="F1879" s="61" t="s">
        <v>451</v>
      </c>
      <c r="G1879" s="53" t="s">
        <v>457</v>
      </c>
      <c r="H1879" s="43">
        <v>0</v>
      </c>
      <c r="I1879" s="62"/>
      <c r="J1879" s="62"/>
      <c r="K1879" s="62"/>
      <c r="L1879" s="62"/>
      <c r="M1879" s="43">
        <f t="shared" si="93"/>
        <v>0</v>
      </c>
      <c r="N1879" s="41"/>
    </row>
    <row r="1880" spans="1:14" s="58" customFormat="1" x14ac:dyDescent="0.2">
      <c r="A1880" s="39"/>
      <c r="B1880" s="60">
        <v>1500522</v>
      </c>
      <c r="C1880" s="61" t="s">
        <v>449</v>
      </c>
      <c r="D1880" s="61" t="s">
        <v>450</v>
      </c>
      <c r="E1880" s="60">
        <v>1547</v>
      </c>
      <c r="F1880" s="61" t="s">
        <v>451</v>
      </c>
      <c r="G1880" s="53" t="s">
        <v>458</v>
      </c>
      <c r="H1880" s="43">
        <v>0</v>
      </c>
      <c r="I1880" s="62"/>
      <c r="J1880" s="62"/>
      <c r="K1880" s="62"/>
      <c r="L1880" s="62"/>
      <c r="M1880" s="43">
        <f t="shared" si="93"/>
        <v>0</v>
      </c>
      <c r="N1880" s="41"/>
    </row>
    <row r="1881" spans="1:14" s="58" customFormat="1" x14ac:dyDescent="0.2">
      <c r="A1881" s="39"/>
      <c r="B1881" s="60">
        <v>1500522</v>
      </c>
      <c r="C1881" s="61" t="s">
        <v>449</v>
      </c>
      <c r="D1881" s="61" t="s">
        <v>450</v>
      </c>
      <c r="E1881" s="60">
        <v>1591</v>
      </c>
      <c r="F1881" s="61" t="s">
        <v>451</v>
      </c>
      <c r="G1881" s="53" t="s">
        <v>111</v>
      </c>
      <c r="H1881" s="43">
        <v>12538.4</v>
      </c>
      <c r="I1881" s="62"/>
      <c r="J1881" s="62"/>
      <c r="K1881" s="62"/>
      <c r="L1881" s="62"/>
      <c r="M1881" s="43">
        <f t="shared" si="93"/>
        <v>12538.4</v>
      </c>
      <c r="N1881" s="41"/>
    </row>
    <row r="1882" spans="1:14" s="58" customFormat="1" x14ac:dyDescent="0.2">
      <c r="A1882" s="39"/>
      <c r="B1882" s="60">
        <v>1500522</v>
      </c>
      <c r="C1882" s="61" t="s">
        <v>449</v>
      </c>
      <c r="D1882" s="61" t="s">
        <v>450</v>
      </c>
      <c r="E1882" s="60">
        <v>1611</v>
      </c>
      <c r="F1882" s="61" t="s">
        <v>451</v>
      </c>
      <c r="G1882" s="53" t="s">
        <v>459</v>
      </c>
      <c r="H1882" s="43">
        <v>0</v>
      </c>
      <c r="I1882" s="62"/>
      <c r="J1882" s="62"/>
      <c r="K1882" s="62"/>
      <c r="L1882" s="62"/>
      <c r="M1882" s="43">
        <f t="shared" si="93"/>
        <v>0</v>
      </c>
      <c r="N1882" s="41"/>
    </row>
    <row r="1883" spans="1:14" s="58" customFormat="1" x14ac:dyDescent="0.2">
      <c r="A1883" s="39"/>
      <c r="B1883" s="60">
        <v>1500522</v>
      </c>
      <c r="C1883" s="61" t="s">
        <v>449</v>
      </c>
      <c r="D1883" s="61" t="s">
        <v>450</v>
      </c>
      <c r="E1883" s="60">
        <v>1613</v>
      </c>
      <c r="F1883" s="61" t="s">
        <v>451</v>
      </c>
      <c r="G1883" s="53" t="s">
        <v>460</v>
      </c>
      <c r="H1883" s="43">
        <v>0</v>
      </c>
      <c r="I1883" s="62"/>
      <c r="J1883" s="62"/>
      <c r="K1883" s="62"/>
      <c r="L1883" s="62"/>
      <c r="M1883" s="43">
        <f t="shared" si="93"/>
        <v>0</v>
      </c>
      <c r="N1883" s="41"/>
    </row>
    <row r="1884" spans="1:14" s="58" customFormat="1" x14ac:dyDescent="0.2">
      <c r="A1884" s="39"/>
      <c r="B1884" s="60">
        <v>1500522</v>
      </c>
      <c r="C1884" s="61" t="s">
        <v>449</v>
      </c>
      <c r="D1884" s="61" t="s">
        <v>450</v>
      </c>
      <c r="E1884" s="60">
        <v>3981</v>
      </c>
      <c r="F1884" s="61" t="s">
        <v>451</v>
      </c>
      <c r="G1884" s="53" t="s">
        <v>66</v>
      </c>
      <c r="H1884" s="43">
        <v>10825.09</v>
      </c>
      <c r="I1884" s="62"/>
      <c r="J1884" s="62"/>
      <c r="K1884" s="63"/>
      <c r="L1884" s="64"/>
      <c r="M1884" s="43">
        <f t="shared" si="93"/>
        <v>10825.09</v>
      </c>
      <c r="N1884" s="41"/>
    </row>
    <row r="1885" spans="1:14" ht="15" x14ac:dyDescent="0.25">
      <c r="A1885" s="7"/>
      <c r="B1885" s="23" t="s">
        <v>461</v>
      </c>
      <c r="C1885" s="23"/>
      <c r="D1885" s="23"/>
      <c r="E1885" s="23"/>
      <c r="F1885" s="24"/>
      <c r="G1885" s="25"/>
      <c r="H1885" s="26">
        <v>8028377.9000000013</v>
      </c>
      <c r="I1885" s="26">
        <f t="shared" ref="I1885:M1885" si="94">SUM(I1838:I1884)</f>
        <v>0</v>
      </c>
      <c r="J1885" s="26">
        <f t="shared" si="94"/>
        <v>0</v>
      </c>
      <c r="K1885" s="26">
        <f t="shared" si="94"/>
        <v>0</v>
      </c>
      <c r="L1885" s="26">
        <f t="shared" si="94"/>
        <v>0</v>
      </c>
      <c r="M1885" s="26">
        <f t="shared" si="94"/>
        <v>8028377.9000000013</v>
      </c>
      <c r="N1885" s="66"/>
    </row>
    <row r="1886" spans="1:14" ht="15" x14ac:dyDescent="0.25">
      <c r="A1886" s="7"/>
      <c r="B1886" s="23" t="s">
        <v>462</v>
      </c>
      <c r="C1886" s="23"/>
      <c r="D1886" s="23"/>
      <c r="E1886" s="23"/>
      <c r="F1886" s="24"/>
      <c r="G1886" s="25"/>
      <c r="H1886" s="27"/>
      <c r="I1886" s="27"/>
      <c r="J1886" s="27"/>
      <c r="K1886" s="27"/>
      <c r="L1886" s="27"/>
      <c r="M1886" s="27"/>
      <c r="N1886" s="12"/>
    </row>
    <row r="1887" spans="1:14" x14ac:dyDescent="0.2">
      <c r="A1887" s="39"/>
      <c r="B1887" s="60">
        <v>1100122</v>
      </c>
      <c r="C1887" s="61" t="s">
        <v>463</v>
      </c>
      <c r="D1887" s="61" t="s">
        <v>464</v>
      </c>
      <c r="E1887" s="60">
        <v>2111</v>
      </c>
      <c r="F1887" s="61" t="s">
        <v>216</v>
      </c>
      <c r="G1887" s="53" t="s">
        <v>37</v>
      </c>
      <c r="H1887" s="15">
        <v>778.28</v>
      </c>
      <c r="I1887" s="62"/>
      <c r="J1887" s="62"/>
      <c r="K1887" s="62"/>
      <c r="L1887" s="62"/>
      <c r="M1887" s="15">
        <f t="shared" ref="M1887:M1930" si="95">H1887+I1887-J1887+K1887-L1887</f>
        <v>778.28</v>
      </c>
      <c r="N1887" s="12"/>
    </row>
    <row r="1888" spans="1:14" x14ac:dyDescent="0.2">
      <c r="A1888" s="39"/>
      <c r="B1888" s="60">
        <v>1100122</v>
      </c>
      <c r="C1888" s="61" t="s">
        <v>463</v>
      </c>
      <c r="D1888" s="61" t="s">
        <v>464</v>
      </c>
      <c r="E1888" s="60">
        <v>2141</v>
      </c>
      <c r="F1888" s="61" t="s">
        <v>216</v>
      </c>
      <c r="G1888" s="53" t="s">
        <v>39</v>
      </c>
      <c r="H1888" s="15">
        <v>0</v>
      </c>
      <c r="I1888" s="62"/>
      <c r="J1888" s="62"/>
      <c r="K1888" s="62"/>
      <c r="L1888" s="62"/>
      <c r="M1888" s="15">
        <f t="shared" si="95"/>
        <v>0</v>
      </c>
      <c r="N1888" s="12"/>
    </row>
    <row r="1889" spans="1:14" x14ac:dyDescent="0.2">
      <c r="A1889" s="39"/>
      <c r="B1889" s="60">
        <v>1100122</v>
      </c>
      <c r="C1889" s="61" t="s">
        <v>463</v>
      </c>
      <c r="D1889" s="61" t="s">
        <v>464</v>
      </c>
      <c r="E1889" s="60">
        <v>2142</v>
      </c>
      <c r="F1889" s="61" t="s">
        <v>216</v>
      </c>
      <c r="G1889" s="53" t="s">
        <v>73</v>
      </c>
      <c r="H1889" s="15">
        <v>0</v>
      </c>
      <c r="I1889" s="62"/>
      <c r="J1889" s="62"/>
      <c r="K1889" s="62"/>
      <c r="L1889" s="62"/>
      <c r="M1889" s="15">
        <f t="shared" si="95"/>
        <v>0</v>
      </c>
      <c r="N1889" s="12"/>
    </row>
    <row r="1890" spans="1:14" x14ac:dyDescent="0.2">
      <c r="A1890" s="39"/>
      <c r="B1890" s="60">
        <v>1100122</v>
      </c>
      <c r="C1890" s="61" t="s">
        <v>463</v>
      </c>
      <c r="D1890" s="61" t="s">
        <v>464</v>
      </c>
      <c r="E1890" s="60">
        <v>2161</v>
      </c>
      <c r="F1890" s="61" t="s">
        <v>216</v>
      </c>
      <c r="G1890" s="53" t="s">
        <v>40</v>
      </c>
      <c r="H1890" s="15">
        <v>0</v>
      </c>
      <c r="I1890" s="62"/>
      <c r="J1890" s="62"/>
      <c r="K1890" s="62"/>
      <c r="L1890" s="62"/>
      <c r="M1890" s="15">
        <f t="shared" si="95"/>
        <v>0</v>
      </c>
      <c r="N1890" s="12"/>
    </row>
    <row r="1891" spans="1:14" x14ac:dyDescent="0.2">
      <c r="A1891" s="39"/>
      <c r="B1891" s="60">
        <v>1100122</v>
      </c>
      <c r="C1891" s="61" t="s">
        <v>463</v>
      </c>
      <c r="D1891" s="61" t="s">
        <v>464</v>
      </c>
      <c r="E1891" s="60">
        <v>2212</v>
      </c>
      <c r="F1891" s="61" t="s">
        <v>216</v>
      </c>
      <c r="G1891" s="53" t="s">
        <v>41</v>
      </c>
      <c r="H1891" s="15">
        <v>0</v>
      </c>
      <c r="I1891" s="62"/>
      <c r="J1891" s="62"/>
      <c r="K1891" s="62"/>
      <c r="L1891" s="62"/>
      <c r="M1891" s="15">
        <f t="shared" si="95"/>
        <v>0</v>
      </c>
      <c r="N1891" s="12"/>
    </row>
    <row r="1892" spans="1:14" x14ac:dyDescent="0.2">
      <c r="A1892" s="39"/>
      <c r="B1892" s="60">
        <v>1100122</v>
      </c>
      <c r="C1892" s="61" t="s">
        <v>463</v>
      </c>
      <c r="D1892" s="61" t="s">
        <v>464</v>
      </c>
      <c r="E1892" s="60">
        <v>2231</v>
      </c>
      <c r="F1892" s="61" t="s">
        <v>216</v>
      </c>
      <c r="G1892" s="53" t="s">
        <v>42</v>
      </c>
      <c r="H1892" s="15">
        <v>0</v>
      </c>
      <c r="I1892" s="62"/>
      <c r="J1892" s="62"/>
      <c r="K1892" s="62"/>
      <c r="L1892" s="62"/>
      <c r="M1892" s="15">
        <f t="shared" si="95"/>
        <v>0</v>
      </c>
      <c r="N1892" s="12"/>
    </row>
    <row r="1893" spans="1:14" x14ac:dyDescent="0.2">
      <c r="A1893" s="39"/>
      <c r="B1893" s="60">
        <v>1100122</v>
      </c>
      <c r="C1893" s="61" t="s">
        <v>463</v>
      </c>
      <c r="D1893" s="61" t="s">
        <v>464</v>
      </c>
      <c r="E1893" s="60">
        <v>2461</v>
      </c>
      <c r="F1893" s="61" t="s">
        <v>216</v>
      </c>
      <c r="G1893" s="53" t="s">
        <v>43</v>
      </c>
      <c r="H1893" s="15">
        <v>2906.45</v>
      </c>
      <c r="I1893" s="62"/>
      <c r="J1893" s="62"/>
      <c r="K1893" s="62"/>
      <c r="L1893" s="62"/>
      <c r="M1893" s="15">
        <f t="shared" si="95"/>
        <v>2906.45</v>
      </c>
      <c r="N1893" s="12"/>
    </row>
    <row r="1894" spans="1:14" x14ac:dyDescent="0.2">
      <c r="A1894" s="39"/>
      <c r="B1894" s="60">
        <v>1100122</v>
      </c>
      <c r="C1894" s="61" t="s">
        <v>463</v>
      </c>
      <c r="D1894" s="61" t="s">
        <v>464</v>
      </c>
      <c r="E1894" s="60">
        <v>2471</v>
      </c>
      <c r="F1894" s="61" t="s">
        <v>216</v>
      </c>
      <c r="G1894" s="53" t="s">
        <v>78</v>
      </c>
      <c r="H1894" s="15">
        <v>0</v>
      </c>
      <c r="I1894" s="62"/>
      <c r="J1894" s="62"/>
      <c r="K1894" s="62"/>
      <c r="L1894" s="62"/>
      <c r="M1894" s="15">
        <f t="shared" si="95"/>
        <v>0</v>
      </c>
      <c r="N1894" s="12"/>
    </row>
    <row r="1895" spans="1:14" x14ac:dyDescent="0.2">
      <c r="A1895" s="39"/>
      <c r="B1895" s="60">
        <v>1100122</v>
      </c>
      <c r="C1895" s="61" t="s">
        <v>463</v>
      </c>
      <c r="D1895" s="61" t="s">
        <v>464</v>
      </c>
      <c r="E1895" s="60">
        <v>2491</v>
      </c>
      <c r="F1895" s="61" t="s">
        <v>216</v>
      </c>
      <c r="G1895" s="53" t="s">
        <v>80</v>
      </c>
      <c r="H1895" s="15">
        <v>0</v>
      </c>
      <c r="I1895" s="62"/>
      <c r="J1895" s="62"/>
      <c r="K1895" s="62"/>
      <c r="L1895" s="62"/>
      <c r="M1895" s="15">
        <f t="shared" si="95"/>
        <v>0</v>
      </c>
      <c r="N1895" s="12"/>
    </row>
    <row r="1896" spans="1:14" x14ac:dyDescent="0.2">
      <c r="A1896" s="39"/>
      <c r="B1896" s="60">
        <v>1100122</v>
      </c>
      <c r="C1896" s="61" t="s">
        <v>463</v>
      </c>
      <c r="D1896" s="61" t="s">
        <v>464</v>
      </c>
      <c r="E1896" s="60">
        <v>2711</v>
      </c>
      <c r="F1896" s="61" t="s">
        <v>216</v>
      </c>
      <c r="G1896" s="53" t="s">
        <v>160</v>
      </c>
      <c r="H1896" s="15">
        <v>0</v>
      </c>
      <c r="I1896" s="62"/>
      <c r="J1896" s="62"/>
      <c r="K1896" s="62"/>
      <c r="L1896" s="62"/>
      <c r="M1896" s="15">
        <f t="shared" si="95"/>
        <v>0</v>
      </c>
      <c r="N1896" s="12"/>
    </row>
    <row r="1897" spans="1:14" x14ac:dyDescent="0.2">
      <c r="A1897" s="39"/>
      <c r="B1897" s="60">
        <v>1100122</v>
      </c>
      <c r="C1897" s="61" t="s">
        <v>463</v>
      </c>
      <c r="D1897" s="61" t="s">
        <v>464</v>
      </c>
      <c r="E1897" s="60">
        <v>2911</v>
      </c>
      <c r="F1897" s="61" t="s">
        <v>216</v>
      </c>
      <c r="G1897" s="53" t="s">
        <v>44</v>
      </c>
      <c r="H1897" s="15">
        <v>0</v>
      </c>
      <c r="I1897" s="62"/>
      <c r="J1897" s="62"/>
      <c r="K1897" s="62"/>
      <c r="L1897" s="62"/>
      <c r="M1897" s="15">
        <f t="shared" si="95"/>
        <v>0</v>
      </c>
      <c r="N1897" s="12"/>
    </row>
    <row r="1898" spans="1:14" x14ac:dyDescent="0.2">
      <c r="A1898" s="39"/>
      <c r="B1898" s="60">
        <v>1100122</v>
      </c>
      <c r="C1898" s="61" t="s">
        <v>463</v>
      </c>
      <c r="D1898" s="61" t="s">
        <v>464</v>
      </c>
      <c r="E1898" s="60">
        <v>2921</v>
      </c>
      <c r="F1898" s="61" t="s">
        <v>216</v>
      </c>
      <c r="G1898" s="53" t="s">
        <v>122</v>
      </c>
      <c r="H1898" s="15">
        <v>0</v>
      </c>
      <c r="I1898" s="62"/>
      <c r="J1898" s="62"/>
      <c r="K1898" s="62"/>
      <c r="L1898" s="62"/>
      <c r="M1898" s="15">
        <f t="shared" si="95"/>
        <v>0</v>
      </c>
      <c r="N1898" s="12"/>
    </row>
    <row r="1899" spans="1:14" x14ac:dyDescent="0.2">
      <c r="A1899" s="39"/>
      <c r="B1899" s="60">
        <v>1100122</v>
      </c>
      <c r="C1899" s="61" t="s">
        <v>463</v>
      </c>
      <c r="D1899" s="61" t="s">
        <v>464</v>
      </c>
      <c r="E1899" s="60">
        <v>2931</v>
      </c>
      <c r="F1899" s="61" t="s">
        <v>216</v>
      </c>
      <c r="G1899" s="53" t="s">
        <v>85</v>
      </c>
      <c r="H1899" s="15">
        <v>0</v>
      </c>
      <c r="I1899" s="62"/>
      <c r="J1899" s="62"/>
      <c r="K1899" s="62"/>
      <c r="L1899" s="62"/>
      <c r="M1899" s="15">
        <f t="shared" si="95"/>
        <v>0</v>
      </c>
      <c r="N1899" s="12"/>
    </row>
    <row r="1900" spans="1:14" x14ac:dyDescent="0.2">
      <c r="A1900" s="39"/>
      <c r="B1900" s="60">
        <v>1100122</v>
      </c>
      <c r="C1900" s="61" t="s">
        <v>463</v>
      </c>
      <c r="D1900" s="61" t="s">
        <v>464</v>
      </c>
      <c r="E1900" s="60">
        <v>2941</v>
      </c>
      <c r="F1900" s="61" t="s">
        <v>216</v>
      </c>
      <c r="G1900" s="53" t="s">
        <v>45</v>
      </c>
      <c r="H1900" s="15">
        <v>0</v>
      </c>
      <c r="I1900" s="62"/>
      <c r="J1900" s="62"/>
      <c r="K1900" s="62"/>
      <c r="L1900" s="62"/>
      <c r="M1900" s="15">
        <f t="shared" si="95"/>
        <v>0</v>
      </c>
      <c r="N1900" s="12"/>
    </row>
    <row r="1901" spans="1:14" x14ac:dyDescent="0.2">
      <c r="A1901" s="39"/>
      <c r="B1901" s="60">
        <v>1100122</v>
      </c>
      <c r="C1901" s="61" t="s">
        <v>463</v>
      </c>
      <c r="D1901" s="61" t="s">
        <v>464</v>
      </c>
      <c r="E1901" s="60">
        <v>2961</v>
      </c>
      <c r="F1901" s="61" t="s">
        <v>216</v>
      </c>
      <c r="G1901" s="53" t="s">
        <v>123</v>
      </c>
      <c r="H1901" s="15">
        <v>0</v>
      </c>
      <c r="I1901" s="62"/>
      <c r="J1901" s="62"/>
      <c r="K1901" s="62"/>
      <c r="L1901" s="62"/>
      <c r="M1901" s="15">
        <f t="shared" si="95"/>
        <v>0</v>
      </c>
      <c r="N1901" s="12"/>
    </row>
    <row r="1902" spans="1:14" x14ac:dyDescent="0.2">
      <c r="A1902" s="39"/>
      <c r="B1902" s="60">
        <v>1100122</v>
      </c>
      <c r="C1902" s="61" t="s">
        <v>463</v>
      </c>
      <c r="D1902" s="61" t="s">
        <v>464</v>
      </c>
      <c r="E1902" s="60">
        <v>3141</v>
      </c>
      <c r="F1902" s="61" t="s">
        <v>216</v>
      </c>
      <c r="G1902" s="53" t="s">
        <v>191</v>
      </c>
      <c r="H1902" s="15">
        <v>366281.19</v>
      </c>
      <c r="I1902" s="62"/>
      <c r="J1902" s="62"/>
      <c r="K1902" s="62"/>
      <c r="L1902" s="62"/>
      <c r="M1902" s="15">
        <f t="shared" si="95"/>
        <v>366281.19</v>
      </c>
      <c r="N1902" s="12"/>
    </row>
    <row r="1903" spans="1:14" x14ac:dyDescent="0.2">
      <c r="A1903" s="39"/>
      <c r="B1903" s="60">
        <v>1100122</v>
      </c>
      <c r="C1903" s="61" t="s">
        <v>463</v>
      </c>
      <c r="D1903" s="61" t="s">
        <v>464</v>
      </c>
      <c r="E1903" s="60">
        <v>3171</v>
      </c>
      <c r="F1903" s="61" t="s">
        <v>216</v>
      </c>
      <c r="G1903" s="53" t="s">
        <v>465</v>
      </c>
      <c r="H1903" s="15">
        <v>7475.19</v>
      </c>
      <c r="I1903" s="62"/>
      <c r="J1903" s="62"/>
      <c r="K1903" s="62"/>
      <c r="L1903" s="62"/>
      <c r="M1903" s="15">
        <f t="shared" si="95"/>
        <v>7475.19</v>
      </c>
      <c r="N1903" s="12"/>
    </row>
    <row r="1904" spans="1:14" x14ac:dyDescent="0.2">
      <c r="A1904" s="39"/>
      <c r="B1904" s="60">
        <v>1100122</v>
      </c>
      <c r="C1904" s="61" t="s">
        <v>463</v>
      </c>
      <c r="D1904" s="61" t="s">
        <v>464</v>
      </c>
      <c r="E1904" s="60">
        <v>3233</v>
      </c>
      <c r="F1904" s="61" t="s">
        <v>216</v>
      </c>
      <c r="G1904" s="53" t="s">
        <v>246</v>
      </c>
      <c r="H1904" s="15">
        <v>0</v>
      </c>
      <c r="I1904" s="62"/>
      <c r="J1904" s="62"/>
      <c r="K1904" s="62"/>
      <c r="L1904" s="62"/>
      <c r="M1904" s="15">
        <f t="shared" si="95"/>
        <v>0</v>
      </c>
      <c r="N1904" s="12"/>
    </row>
    <row r="1905" spans="1:14" x14ac:dyDescent="0.2">
      <c r="A1905" s="39"/>
      <c r="B1905" s="60">
        <v>1100122</v>
      </c>
      <c r="C1905" s="61" t="s">
        <v>463</v>
      </c>
      <c r="D1905" s="61" t="s">
        <v>464</v>
      </c>
      <c r="E1905" s="60">
        <v>3271</v>
      </c>
      <c r="F1905" s="61" t="s">
        <v>216</v>
      </c>
      <c r="G1905" s="53" t="s">
        <v>279</v>
      </c>
      <c r="H1905" s="15">
        <v>26012.06</v>
      </c>
      <c r="I1905" s="62"/>
      <c r="J1905" s="62"/>
      <c r="K1905" s="62"/>
      <c r="L1905" s="62"/>
      <c r="M1905" s="15">
        <f t="shared" si="95"/>
        <v>26012.06</v>
      </c>
      <c r="N1905" s="12"/>
    </row>
    <row r="1906" spans="1:14" x14ac:dyDescent="0.2">
      <c r="A1906" s="39"/>
      <c r="B1906" s="60">
        <v>1100122</v>
      </c>
      <c r="C1906" s="61" t="s">
        <v>463</v>
      </c>
      <c r="D1906" s="61" t="s">
        <v>464</v>
      </c>
      <c r="E1906" s="60">
        <v>3332</v>
      </c>
      <c r="F1906" s="61" t="s">
        <v>216</v>
      </c>
      <c r="G1906" s="53" t="s">
        <v>466</v>
      </c>
      <c r="H1906" s="15">
        <v>0</v>
      </c>
      <c r="I1906" s="62"/>
      <c r="J1906" s="62"/>
      <c r="K1906" s="62"/>
      <c r="L1906" s="62"/>
      <c r="M1906" s="15">
        <f t="shared" si="95"/>
        <v>0</v>
      </c>
      <c r="N1906" s="12"/>
    </row>
    <row r="1907" spans="1:14" x14ac:dyDescent="0.2">
      <c r="A1907" s="39"/>
      <c r="B1907" s="60">
        <v>1100122</v>
      </c>
      <c r="C1907" s="61" t="s">
        <v>463</v>
      </c>
      <c r="D1907" s="61" t="s">
        <v>464</v>
      </c>
      <c r="E1907" s="60">
        <v>3341</v>
      </c>
      <c r="F1907" s="61" t="s">
        <v>216</v>
      </c>
      <c r="G1907" s="53" t="s">
        <v>89</v>
      </c>
      <c r="H1907" s="15">
        <v>0</v>
      </c>
      <c r="I1907" s="62"/>
      <c r="J1907" s="62"/>
      <c r="K1907" s="62"/>
      <c r="L1907" s="62"/>
      <c r="M1907" s="15">
        <f t="shared" si="95"/>
        <v>0</v>
      </c>
      <c r="N1907" s="12"/>
    </row>
    <row r="1908" spans="1:14" x14ac:dyDescent="0.2">
      <c r="A1908" s="39"/>
      <c r="B1908" s="60">
        <v>1100122</v>
      </c>
      <c r="C1908" s="61" t="s">
        <v>463</v>
      </c>
      <c r="D1908" s="61" t="s">
        <v>464</v>
      </c>
      <c r="E1908" s="60">
        <v>3511</v>
      </c>
      <c r="F1908" s="61" t="s">
        <v>216</v>
      </c>
      <c r="G1908" s="53" t="s">
        <v>91</v>
      </c>
      <c r="H1908" s="15">
        <v>0</v>
      </c>
      <c r="I1908" s="62"/>
      <c r="J1908" s="62"/>
      <c r="K1908" s="62"/>
      <c r="L1908" s="62"/>
      <c r="M1908" s="15">
        <f t="shared" si="95"/>
        <v>0</v>
      </c>
      <c r="N1908" s="12"/>
    </row>
    <row r="1909" spans="1:14" x14ac:dyDescent="0.2">
      <c r="A1909" s="39"/>
      <c r="B1909" s="60">
        <v>1100122</v>
      </c>
      <c r="C1909" s="61" t="s">
        <v>463</v>
      </c>
      <c r="D1909" s="61" t="s">
        <v>464</v>
      </c>
      <c r="E1909" s="60">
        <v>3531</v>
      </c>
      <c r="F1909" s="61" t="s">
        <v>216</v>
      </c>
      <c r="G1909" s="53" t="s">
        <v>50</v>
      </c>
      <c r="H1909" s="15">
        <v>0</v>
      </c>
      <c r="I1909" s="62"/>
      <c r="J1909" s="62"/>
      <c r="K1909" s="62"/>
      <c r="L1909" s="62"/>
      <c r="M1909" s="15">
        <f t="shared" si="95"/>
        <v>0</v>
      </c>
      <c r="N1909" s="12"/>
    </row>
    <row r="1910" spans="1:14" x14ac:dyDescent="0.2">
      <c r="A1910" s="39"/>
      <c r="B1910" s="60">
        <v>1100122</v>
      </c>
      <c r="C1910" s="61" t="s">
        <v>463</v>
      </c>
      <c r="D1910" s="61" t="s">
        <v>464</v>
      </c>
      <c r="E1910" s="60">
        <v>3551</v>
      </c>
      <c r="F1910" s="61" t="s">
        <v>216</v>
      </c>
      <c r="G1910" s="53" t="s">
        <v>124</v>
      </c>
      <c r="H1910" s="15">
        <v>0</v>
      </c>
      <c r="I1910" s="62"/>
      <c r="J1910" s="62"/>
      <c r="K1910" s="62"/>
      <c r="L1910" s="62"/>
      <c r="M1910" s="15">
        <f t="shared" si="95"/>
        <v>0</v>
      </c>
      <c r="N1910" s="12"/>
    </row>
    <row r="1911" spans="1:14" x14ac:dyDescent="0.2">
      <c r="A1911" s="39"/>
      <c r="B1911" s="60">
        <v>1100122</v>
      </c>
      <c r="C1911" s="61" t="s">
        <v>463</v>
      </c>
      <c r="D1911" s="61" t="s">
        <v>464</v>
      </c>
      <c r="E1911" s="60">
        <v>3571</v>
      </c>
      <c r="F1911" s="61" t="s">
        <v>216</v>
      </c>
      <c r="G1911" s="53" t="s">
        <v>92</v>
      </c>
      <c r="H1911" s="15">
        <v>0</v>
      </c>
      <c r="I1911" s="62"/>
      <c r="J1911" s="62"/>
      <c r="K1911" s="62"/>
      <c r="L1911" s="62"/>
      <c r="M1911" s="15">
        <f t="shared" si="95"/>
        <v>0</v>
      </c>
      <c r="N1911" s="12"/>
    </row>
    <row r="1912" spans="1:14" x14ac:dyDescent="0.2">
      <c r="A1912" s="39"/>
      <c r="B1912" s="60">
        <v>1100122</v>
      </c>
      <c r="C1912" s="61" t="s">
        <v>463</v>
      </c>
      <c r="D1912" s="61" t="s">
        <v>464</v>
      </c>
      <c r="E1912" s="60">
        <v>3651</v>
      </c>
      <c r="F1912" s="61" t="s">
        <v>216</v>
      </c>
      <c r="G1912" s="53" t="s">
        <v>410</v>
      </c>
      <c r="H1912" s="15">
        <v>0</v>
      </c>
      <c r="I1912" s="62"/>
      <c r="J1912" s="62"/>
      <c r="K1912" s="62"/>
      <c r="L1912" s="62"/>
      <c r="M1912" s="15">
        <f t="shared" si="95"/>
        <v>0</v>
      </c>
      <c r="N1912" s="12"/>
    </row>
    <row r="1913" spans="1:14" x14ac:dyDescent="0.2">
      <c r="A1913" s="39"/>
      <c r="B1913" s="60">
        <v>1100122</v>
      </c>
      <c r="C1913" s="61" t="s">
        <v>463</v>
      </c>
      <c r="D1913" s="61" t="s">
        <v>464</v>
      </c>
      <c r="E1913" s="60">
        <v>3751</v>
      </c>
      <c r="F1913" s="61" t="s">
        <v>216</v>
      </c>
      <c r="G1913" s="53" t="s">
        <v>52</v>
      </c>
      <c r="H1913" s="15">
        <v>0</v>
      </c>
      <c r="I1913" s="62"/>
      <c r="J1913" s="62"/>
      <c r="K1913" s="62"/>
      <c r="L1913" s="62"/>
      <c r="M1913" s="15">
        <f t="shared" si="95"/>
        <v>0</v>
      </c>
      <c r="N1913" s="12"/>
    </row>
    <row r="1914" spans="1:14" x14ac:dyDescent="0.2">
      <c r="A1914" s="39"/>
      <c r="B1914" s="60">
        <v>1100122</v>
      </c>
      <c r="C1914" s="61" t="s">
        <v>463</v>
      </c>
      <c r="D1914" s="61" t="s">
        <v>464</v>
      </c>
      <c r="E1914" s="60">
        <v>5151</v>
      </c>
      <c r="F1914" s="61" t="s">
        <v>216</v>
      </c>
      <c r="G1914" s="53" t="s">
        <v>128</v>
      </c>
      <c r="H1914" s="15">
        <v>0</v>
      </c>
      <c r="I1914" s="62"/>
      <c r="J1914" s="62"/>
      <c r="K1914" s="62"/>
      <c r="L1914" s="62"/>
      <c r="M1914" s="15">
        <f t="shared" si="95"/>
        <v>0</v>
      </c>
      <c r="N1914" s="12"/>
    </row>
    <row r="1915" spans="1:14" x14ac:dyDescent="0.2">
      <c r="A1915" s="39"/>
      <c r="B1915" s="60">
        <v>1100122</v>
      </c>
      <c r="C1915" s="61" t="s">
        <v>463</v>
      </c>
      <c r="D1915" s="61" t="s">
        <v>464</v>
      </c>
      <c r="E1915" s="60">
        <v>5152</v>
      </c>
      <c r="F1915" s="61" t="s">
        <v>216</v>
      </c>
      <c r="G1915" s="53" t="s">
        <v>218</v>
      </c>
      <c r="H1915" s="15">
        <v>0</v>
      </c>
      <c r="I1915" s="62"/>
      <c r="J1915" s="62"/>
      <c r="K1915" s="62"/>
      <c r="L1915" s="62"/>
      <c r="M1915" s="15">
        <f t="shared" si="95"/>
        <v>0</v>
      </c>
      <c r="N1915" s="12"/>
    </row>
    <row r="1916" spans="1:14" x14ac:dyDescent="0.2">
      <c r="A1916" s="39"/>
      <c r="B1916" s="60">
        <v>1100122</v>
      </c>
      <c r="C1916" s="61" t="s">
        <v>463</v>
      </c>
      <c r="D1916" s="61" t="s">
        <v>464</v>
      </c>
      <c r="E1916" s="60">
        <v>5191</v>
      </c>
      <c r="F1916" s="61" t="s">
        <v>216</v>
      </c>
      <c r="G1916" s="53" t="s">
        <v>198</v>
      </c>
      <c r="H1916" s="15">
        <v>0</v>
      </c>
      <c r="I1916" s="62"/>
      <c r="J1916" s="62"/>
      <c r="K1916" s="62"/>
      <c r="L1916" s="62"/>
      <c r="M1916" s="15">
        <f t="shared" si="95"/>
        <v>0</v>
      </c>
      <c r="N1916" s="12"/>
    </row>
    <row r="1917" spans="1:14" x14ac:dyDescent="0.2">
      <c r="A1917" s="39"/>
      <c r="B1917" s="60">
        <v>1100122</v>
      </c>
      <c r="C1917" s="61" t="s">
        <v>463</v>
      </c>
      <c r="D1917" s="61" t="s">
        <v>464</v>
      </c>
      <c r="E1917" s="60">
        <v>5641</v>
      </c>
      <c r="F1917" s="61" t="s">
        <v>216</v>
      </c>
      <c r="G1917" s="53" t="s">
        <v>129</v>
      </c>
      <c r="H1917" s="15">
        <v>0</v>
      </c>
      <c r="I1917" s="62"/>
      <c r="J1917" s="62"/>
      <c r="K1917" s="62"/>
      <c r="L1917" s="62"/>
      <c r="M1917" s="15">
        <f t="shared" si="95"/>
        <v>0</v>
      </c>
      <c r="N1917" s="12"/>
    </row>
    <row r="1918" spans="1:14" x14ac:dyDescent="0.2">
      <c r="A1918" s="39"/>
      <c r="B1918" s="60">
        <v>1100122</v>
      </c>
      <c r="C1918" s="61" t="s">
        <v>463</v>
      </c>
      <c r="D1918" s="61" t="s">
        <v>464</v>
      </c>
      <c r="E1918" s="60">
        <v>5663</v>
      </c>
      <c r="F1918" s="61" t="s">
        <v>216</v>
      </c>
      <c r="G1918" s="53" t="s">
        <v>467</v>
      </c>
      <c r="H1918" s="15">
        <v>0</v>
      </c>
      <c r="I1918" s="62"/>
      <c r="J1918" s="62"/>
      <c r="K1918" s="62"/>
      <c r="L1918" s="62"/>
      <c r="M1918" s="15">
        <f t="shared" si="95"/>
        <v>0</v>
      </c>
      <c r="N1918" s="12"/>
    </row>
    <row r="1919" spans="1:14" x14ac:dyDescent="0.2">
      <c r="A1919" s="39"/>
      <c r="B1919" s="60">
        <v>1100122</v>
      </c>
      <c r="C1919" s="61" t="s">
        <v>463</v>
      </c>
      <c r="D1919" s="61" t="s">
        <v>464</v>
      </c>
      <c r="E1919" s="60">
        <v>5911</v>
      </c>
      <c r="F1919" s="61" t="s">
        <v>216</v>
      </c>
      <c r="G1919" s="53" t="s">
        <v>219</v>
      </c>
      <c r="H1919" s="15">
        <v>0</v>
      </c>
      <c r="I1919" s="62"/>
      <c r="J1919" s="62"/>
      <c r="K1919" s="62"/>
      <c r="L1919" s="62"/>
      <c r="M1919" s="15">
        <f t="shared" si="95"/>
        <v>0</v>
      </c>
      <c r="N1919" s="12"/>
    </row>
    <row r="1920" spans="1:14" x14ac:dyDescent="0.2">
      <c r="A1920" s="39"/>
      <c r="B1920" s="60">
        <v>1500522</v>
      </c>
      <c r="C1920" s="61" t="s">
        <v>463</v>
      </c>
      <c r="D1920" s="61" t="s">
        <v>464</v>
      </c>
      <c r="E1920" s="60">
        <v>1131</v>
      </c>
      <c r="F1920" s="61" t="s">
        <v>216</v>
      </c>
      <c r="G1920" s="53" t="s">
        <v>55</v>
      </c>
      <c r="H1920" s="15">
        <v>542670.28</v>
      </c>
      <c r="I1920" s="62"/>
      <c r="J1920" s="62"/>
      <c r="K1920" s="63"/>
      <c r="L1920" s="64"/>
      <c r="M1920" s="15">
        <f t="shared" si="95"/>
        <v>542670.28</v>
      </c>
      <c r="N1920" s="12"/>
    </row>
    <row r="1921" spans="1:14" x14ac:dyDescent="0.2">
      <c r="A1921" s="39"/>
      <c r="B1921" s="60">
        <v>1500522</v>
      </c>
      <c r="C1921" s="61" t="s">
        <v>463</v>
      </c>
      <c r="D1921" s="61" t="s">
        <v>464</v>
      </c>
      <c r="E1921" s="60">
        <v>1321</v>
      </c>
      <c r="F1921" s="61" t="s">
        <v>216</v>
      </c>
      <c r="G1921" s="53" t="s">
        <v>56</v>
      </c>
      <c r="H1921" s="15">
        <v>17245.75</v>
      </c>
      <c r="I1921" s="62"/>
      <c r="J1921" s="62"/>
      <c r="K1921" s="63"/>
      <c r="L1921" s="64"/>
      <c r="M1921" s="15">
        <f t="shared" si="95"/>
        <v>17245.75</v>
      </c>
      <c r="N1921" s="12"/>
    </row>
    <row r="1922" spans="1:14" x14ac:dyDescent="0.2">
      <c r="A1922" s="39"/>
      <c r="B1922" s="60">
        <v>1500522</v>
      </c>
      <c r="C1922" s="61" t="s">
        <v>463</v>
      </c>
      <c r="D1922" s="61" t="s">
        <v>464</v>
      </c>
      <c r="E1922" s="60">
        <v>1323</v>
      </c>
      <c r="F1922" s="61" t="s">
        <v>216</v>
      </c>
      <c r="G1922" s="53" t="s">
        <v>57</v>
      </c>
      <c r="H1922" s="15">
        <v>65711.06</v>
      </c>
      <c r="I1922" s="62"/>
      <c r="J1922" s="62"/>
      <c r="K1922" s="63"/>
      <c r="L1922" s="64"/>
      <c r="M1922" s="15">
        <f t="shared" si="95"/>
        <v>65711.06</v>
      </c>
      <c r="N1922" s="12"/>
    </row>
    <row r="1923" spans="1:14" x14ac:dyDescent="0.2">
      <c r="A1923" s="39"/>
      <c r="B1923" s="60">
        <v>1500522</v>
      </c>
      <c r="C1923" s="61" t="s">
        <v>463</v>
      </c>
      <c r="D1923" s="61" t="s">
        <v>464</v>
      </c>
      <c r="E1923" s="60">
        <v>1413</v>
      </c>
      <c r="F1923" s="61" t="s">
        <v>216</v>
      </c>
      <c r="G1923" s="53" t="s">
        <v>58</v>
      </c>
      <c r="H1923" s="15">
        <v>82988.2</v>
      </c>
      <c r="I1923" s="62"/>
      <c r="J1923" s="62"/>
      <c r="K1923" s="62"/>
      <c r="L1923" s="62"/>
      <c r="M1923" s="15">
        <f t="shared" si="95"/>
        <v>82988.2</v>
      </c>
      <c r="N1923" s="12"/>
    </row>
    <row r="1924" spans="1:14" x14ac:dyDescent="0.2">
      <c r="A1924" s="39"/>
      <c r="B1924" s="60">
        <v>1500522</v>
      </c>
      <c r="C1924" s="61" t="s">
        <v>463</v>
      </c>
      <c r="D1924" s="61" t="s">
        <v>464</v>
      </c>
      <c r="E1924" s="60">
        <v>1421</v>
      </c>
      <c r="F1924" s="61" t="s">
        <v>216</v>
      </c>
      <c r="G1924" s="53" t="s">
        <v>59</v>
      </c>
      <c r="H1924" s="15">
        <v>24481.439999999999</v>
      </c>
      <c r="I1924" s="62"/>
      <c r="J1924" s="62"/>
      <c r="K1924" s="62"/>
      <c r="L1924" s="62"/>
      <c r="M1924" s="15">
        <f t="shared" si="95"/>
        <v>24481.439999999999</v>
      </c>
      <c r="N1924" s="12"/>
    </row>
    <row r="1925" spans="1:14" x14ac:dyDescent="0.2">
      <c r="A1925" s="39"/>
      <c r="B1925" s="60">
        <v>1500522</v>
      </c>
      <c r="C1925" s="61" t="s">
        <v>463</v>
      </c>
      <c r="D1925" s="61" t="s">
        <v>464</v>
      </c>
      <c r="E1925" s="60">
        <v>1431</v>
      </c>
      <c r="F1925" s="61" t="s">
        <v>216</v>
      </c>
      <c r="G1925" s="53" t="s">
        <v>60</v>
      </c>
      <c r="H1925" s="15">
        <v>26332.35</v>
      </c>
      <c r="I1925" s="62"/>
      <c r="J1925" s="62"/>
      <c r="K1925" s="62"/>
      <c r="L1925" s="62"/>
      <c r="M1925" s="15">
        <f t="shared" si="95"/>
        <v>26332.35</v>
      </c>
      <c r="N1925" s="12"/>
    </row>
    <row r="1926" spans="1:14" x14ac:dyDescent="0.2">
      <c r="A1926" s="39"/>
      <c r="B1926" s="60">
        <v>1500522</v>
      </c>
      <c r="C1926" s="61" t="s">
        <v>463</v>
      </c>
      <c r="D1926" s="61" t="s">
        <v>464</v>
      </c>
      <c r="E1926" s="60">
        <v>1542</v>
      </c>
      <c r="F1926" s="61" t="s">
        <v>216</v>
      </c>
      <c r="G1926" s="53" t="s">
        <v>63</v>
      </c>
      <c r="H1926" s="15">
        <v>15618.54</v>
      </c>
      <c r="I1926" s="62"/>
      <c r="J1926" s="62"/>
      <c r="K1926" s="63"/>
      <c r="L1926" s="62"/>
      <c r="M1926" s="15">
        <f t="shared" si="95"/>
        <v>15618.54</v>
      </c>
      <c r="N1926" s="12"/>
    </row>
    <row r="1927" spans="1:14" x14ac:dyDescent="0.2">
      <c r="A1927" s="39"/>
      <c r="B1927" s="60">
        <v>1500522</v>
      </c>
      <c r="C1927" s="61" t="s">
        <v>463</v>
      </c>
      <c r="D1927" s="61" t="s">
        <v>464</v>
      </c>
      <c r="E1927" s="60">
        <v>1543</v>
      </c>
      <c r="F1927" s="61" t="s">
        <v>216</v>
      </c>
      <c r="G1927" s="53" t="s">
        <v>64</v>
      </c>
      <c r="H1927" s="15">
        <v>222.86</v>
      </c>
      <c r="I1927" s="62"/>
      <c r="J1927" s="62"/>
      <c r="K1927" s="63"/>
      <c r="L1927" s="62"/>
      <c r="M1927" s="15">
        <f t="shared" si="95"/>
        <v>222.86</v>
      </c>
      <c r="N1927" s="12"/>
    </row>
    <row r="1928" spans="1:14" x14ac:dyDescent="0.2">
      <c r="A1928" s="39"/>
      <c r="B1928" s="60">
        <v>1500522</v>
      </c>
      <c r="C1928" s="61" t="s">
        <v>463</v>
      </c>
      <c r="D1928" s="61" t="s">
        <v>464</v>
      </c>
      <c r="E1928" s="60">
        <v>1544</v>
      </c>
      <c r="F1928" s="61" t="s">
        <v>216</v>
      </c>
      <c r="G1928" s="53" t="s">
        <v>65</v>
      </c>
      <c r="H1928" s="15">
        <v>188.35</v>
      </c>
      <c r="I1928" s="62"/>
      <c r="J1928" s="62"/>
      <c r="K1928" s="63"/>
      <c r="L1928" s="64"/>
      <c r="M1928" s="15">
        <f t="shared" si="95"/>
        <v>188.35</v>
      </c>
      <c r="N1928" s="12"/>
    </row>
    <row r="1929" spans="1:14" x14ac:dyDescent="0.2">
      <c r="A1929" s="39"/>
      <c r="B1929" s="60">
        <v>1500522</v>
      </c>
      <c r="C1929" s="61" t="s">
        <v>463</v>
      </c>
      <c r="D1929" s="61" t="s">
        <v>464</v>
      </c>
      <c r="E1929" s="60">
        <v>1591</v>
      </c>
      <c r="F1929" s="61" t="s">
        <v>216</v>
      </c>
      <c r="G1929" s="53" t="s">
        <v>111</v>
      </c>
      <c r="H1929" s="15">
        <v>7732.12</v>
      </c>
      <c r="I1929" s="62"/>
      <c r="J1929" s="62"/>
      <c r="K1929" s="62"/>
      <c r="L1929" s="62"/>
      <c r="M1929" s="15">
        <f t="shared" si="95"/>
        <v>7732.12</v>
      </c>
      <c r="N1929" s="12"/>
    </row>
    <row r="1930" spans="1:14" x14ac:dyDescent="0.2">
      <c r="A1930" s="39"/>
      <c r="B1930" s="60">
        <v>1500522</v>
      </c>
      <c r="C1930" s="61" t="s">
        <v>463</v>
      </c>
      <c r="D1930" s="61" t="s">
        <v>464</v>
      </c>
      <c r="E1930" s="60">
        <v>3981</v>
      </c>
      <c r="F1930" s="61" t="s">
        <v>216</v>
      </c>
      <c r="G1930" s="53" t="s">
        <v>66</v>
      </c>
      <c r="H1930" s="15">
        <v>11081.35</v>
      </c>
      <c r="I1930" s="62"/>
      <c r="J1930" s="62"/>
      <c r="K1930" s="63"/>
      <c r="L1930" s="64"/>
      <c r="M1930" s="15">
        <f t="shared" si="95"/>
        <v>11081.35</v>
      </c>
      <c r="N1930" s="12"/>
    </row>
    <row r="1931" spans="1:14" ht="15" x14ac:dyDescent="0.25">
      <c r="A1931" s="7"/>
      <c r="B1931" s="23" t="s">
        <v>468</v>
      </c>
      <c r="C1931" s="23"/>
      <c r="D1931" s="23"/>
      <c r="E1931" s="23"/>
      <c r="F1931" s="24"/>
      <c r="G1931" s="25"/>
      <c r="H1931" s="27">
        <v>1197725.4700000004</v>
      </c>
      <c r="I1931" s="27">
        <f t="shared" ref="I1931:M1931" si="96">SUM(I1887:I1930)</f>
        <v>0</v>
      </c>
      <c r="J1931" s="27">
        <f t="shared" si="96"/>
        <v>0</v>
      </c>
      <c r="K1931" s="27">
        <f t="shared" si="96"/>
        <v>0</v>
      </c>
      <c r="L1931" s="27">
        <f t="shared" si="96"/>
        <v>0</v>
      </c>
      <c r="M1931" s="27">
        <f t="shared" si="96"/>
        <v>1197725.4700000004</v>
      </c>
      <c r="N1931" s="12"/>
    </row>
    <row r="1932" spans="1:14" ht="15" x14ac:dyDescent="0.25">
      <c r="A1932" s="7"/>
      <c r="B1932" s="23" t="s">
        <v>469</v>
      </c>
      <c r="C1932" s="21"/>
      <c r="D1932" s="21"/>
      <c r="E1932" s="32"/>
      <c r="F1932" s="21"/>
      <c r="G1932" s="33"/>
      <c r="H1932" s="21"/>
      <c r="I1932" s="21"/>
      <c r="J1932" s="21"/>
      <c r="K1932" s="21"/>
      <c r="L1932" s="21"/>
      <c r="M1932" s="21"/>
      <c r="N1932" s="12"/>
    </row>
    <row r="1933" spans="1:14" s="75" customFormat="1" ht="63.75" x14ac:dyDescent="0.2">
      <c r="A1933" s="39">
        <v>19</v>
      </c>
      <c r="B1933" s="241">
        <v>1100121</v>
      </c>
      <c r="C1933" s="74" t="s">
        <v>470</v>
      </c>
      <c r="D1933" s="74" t="s">
        <v>471</v>
      </c>
      <c r="E1933" s="210">
        <v>4321</v>
      </c>
      <c r="F1933" s="74" t="s">
        <v>298</v>
      </c>
      <c r="G1933" s="212" t="s">
        <v>1857</v>
      </c>
      <c r="H1933" s="211">
        <v>0</v>
      </c>
      <c r="I1933" s="74"/>
      <c r="J1933" s="74"/>
      <c r="K1933" s="63">
        <v>1500000</v>
      </c>
      <c r="L1933" s="74"/>
      <c r="M1933" s="15">
        <f t="shared" ref="M1933:M1966" si="97">H1933+I1933-J1933+K1933-L1933</f>
        <v>1500000</v>
      </c>
      <c r="N1933" s="51" t="s">
        <v>1858</v>
      </c>
    </row>
    <row r="1934" spans="1:14" x14ac:dyDescent="0.2">
      <c r="A1934" s="7"/>
      <c r="B1934" s="13">
        <v>1100122</v>
      </c>
      <c r="C1934" s="14" t="s">
        <v>470</v>
      </c>
      <c r="D1934" s="14" t="s">
        <v>471</v>
      </c>
      <c r="E1934" s="13">
        <v>2111</v>
      </c>
      <c r="F1934" s="12" t="s">
        <v>298</v>
      </c>
      <c r="G1934" s="12" t="s">
        <v>37</v>
      </c>
      <c r="H1934" s="15">
        <v>41400</v>
      </c>
      <c r="I1934" s="12"/>
      <c r="J1934" s="12"/>
      <c r="K1934" s="12"/>
      <c r="L1934" s="12"/>
      <c r="M1934" s="15">
        <f t="shared" si="97"/>
        <v>41400</v>
      </c>
      <c r="N1934" s="12"/>
    </row>
    <row r="1935" spans="1:14" x14ac:dyDescent="0.2">
      <c r="A1935" s="7"/>
      <c r="B1935" s="13">
        <v>1100122</v>
      </c>
      <c r="C1935" s="14" t="s">
        <v>470</v>
      </c>
      <c r="D1935" s="14" t="s">
        <v>471</v>
      </c>
      <c r="E1935" s="13">
        <v>2112</v>
      </c>
      <c r="F1935" s="12" t="s">
        <v>298</v>
      </c>
      <c r="G1935" s="12" t="s">
        <v>38</v>
      </c>
      <c r="H1935" s="15">
        <v>5000</v>
      </c>
      <c r="I1935" s="12"/>
      <c r="J1935" s="12"/>
      <c r="K1935" s="12"/>
      <c r="L1935" s="12"/>
      <c r="M1935" s="15">
        <f t="shared" si="97"/>
        <v>5000</v>
      </c>
      <c r="N1935" s="12"/>
    </row>
    <row r="1936" spans="1:14" x14ac:dyDescent="0.2">
      <c r="A1936" s="7"/>
      <c r="B1936" s="13">
        <v>1100122</v>
      </c>
      <c r="C1936" s="14" t="s">
        <v>470</v>
      </c>
      <c r="D1936" s="14" t="s">
        <v>471</v>
      </c>
      <c r="E1936" s="13">
        <v>2141</v>
      </c>
      <c r="F1936" s="12" t="s">
        <v>298</v>
      </c>
      <c r="G1936" s="12" t="s">
        <v>39</v>
      </c>
      <c r="H1936" s="15">
        <v>50000</v>
      </c>
      <c r="I1936" s="12"/>
      <c r="J1936" s="12"/>
      <c r="K1936" s="12"/>
      <c r="L1936" s="12"/>
      <c r="M1936" s="15">
        <f t="shared" si="97"/>
        <v>50000</v>
      </c>
      <c r="N1936" s="12"/>
    </row>
    <row r="1937" spans="1:14" x14ac:dyDescent="0.2">
      <c r="A1937" s="7"/>
      <c r="B1937" s="13">
        <v>1100122</v>
      </c>
      <c r="C1937" s="14" t="s">
        <v>470</v>
      </c>
      <c r="D1937" s="14" t="s">
        <v>471</v>
      </c>
      <c r="E1937" s="13">
        <v>2142</v>
      </c>
      <c r="F1937" s="12" t="s">
        <v>298</v>
      </c>
      <c r="G1937" s="12" t="s">
        <v>73</v>
      </c>
      <c r="H1937" s="15">
        <v>3105</v>
      </c>
      <c r="I1937" s="12"/>
      <c r="J1937" s="12"/>
      <c r="K1937" s="12"/>
      <c r="L1937" s="12"/>
      <c r="M1937" s="15">
        <f t="shared" si="97"/>
        <v>3105</v>
      </c>
      <c r="N1937" s="12"/>
    </row>
    <row r="1938" spans="1:14" x14ac:dyDescent="0.2">
      <c r="A1938" s="7"/>
      <c r="B1938" s="13">
        <v>1100122</v>
      </c>
      <c r="C1938" s="14" t="s">
        <v>470</v>
      </c>
      <c r="D1938" s="14" t="s">
        <v>471</v>
      </c>
      <c r="E1938" s="13">
        <v>2151</v>
      </c>
      <c r="F1938" s="12" t="s">
        <v>298</v>
      </c>
      <c r="G1938" s="12" t="s">
        <v>74</v>
      </c>
      <c r="H1938" s="15">
        <v>30000</v>
      </c>
      <c r="I1938" s="12"/>
      <c r="J1938" s="12"/>
      <c r="K1938" s="12"/>
      <c r="L1938" s="12"/>
      <c r="M1938" s="15">
        <f t="shared" si="97"/>
        <v>30000</v>
      </c>
      <c r="N1938" s="12"/>
    </row>
    <row r="1939" spans="1:14" x14ac:dyDescent="0.2">
      <c r="A1939" s="7"/>
      <c r="B1939" s="13">
        <v>1100122</v>
      </c>
      <c r="C1939" s="14" t="s">
        <v>470</v>
      </c>
      <c r="D1939" s="14" t="s">
        <v>471</v>
      </c>
      <c r="E1939" s="13">
        <v>2161</v>
      </c>
      <c r="F1939" s="12" t="s">
        <v>298</v>
      </c>
      <c r="G1939" s="12" t="s">
        <v>40</v>
      </c>
      <c r="H1939" s="15">
        <v>12420</v>
      </c>
      <c r="I1939" s="12"/>
      <c r="J1939" s="12"/>
      <c r="K1939" s="12"/>
      <c r="L1939" s="12"/>
      <c r="M1939" s="15">
        <f t="shared" si="97"/>
        <v>12420</v>
      </c>
      <c r="N1939" s="12"/>
    </row>
    <row r="1940" spans="1:14" x14ac:dyDescent="0.2">
      <c r="A1940" s="7"/>
      <c r="B1940" s="13">
        <v>1100122</v>
      </c>
      <c r="C1940" s="14" t="s">
        <v>470</v>
      </c>
      <c r="D1940" s="14" t="s">
        <v>471</v>
      </c>
      <c r="E1940" s="13">
        <v>2212</v>
      </c>
      <c r="F1940" s="12" t="s">
        <v>298</v>
      </c>
      <c r="G1940" s="12" t="s">
        <v>41</v>
      </c>
      <c r="H1940" s="15">
        <v>30000</v>
      </c>
      <c r="I1940" s="12"/>
      <c r="J1940" s="12"/>
      <c r="K1940" s="12"/>
      <c r="L1940" s="12"/>
      <c r="M1940" s="15">
        <f t="shared" si="97"/>
        <v>30000</v>
      </c>
      <c r="N1940" s="12"/>
    </row>
    <row r="1941" spans="1:14" x14ac:dyDescent="0.2">
      <c r="A1941" s="7"/>
      <c r="B1941" s="13">
        <v>1100122</v>
      </c>
      <c r="C1941" s="14" t="s">
        <v>470</v>
      </c>
      <c r="D1941" s="14" t="s">
        <v>471</v>
      </c>
      <c r="E1941" s="13">
        <v>2231</v>
      </c>
      <c r="F1941" s="12" t="s">
        <v>298</v>
      </c>
      <c r="G1941" s="12" t="s">
        <v>42</v>
      </c>
      <c r="H1941" s="15">
        <v>7000</v>
      </c>
      <c r="I1941" s="12"/>
      <c r="J1941" s="12"/>
      <c r="K1941" s="12"/>
      <c r="L1941" s="12"/>
      <c r="M1941" s="15">
        <f t="shared" si="97"/>
        <v>7000</v>
      </c>
      <c r="N1941" s="12"/>
    </row>
    <row r="1942" spans="1:14" ht="90" x14ac:dyDescent="0.2">
      <c r="A1942" s="7">
        <v>23</v>
      </c>
      <c r="B1942" s="13">
        <v>1100122</v>
      </c>
      <c r="C1942" s="14" t="s">
        <v>470</v>
      </c>
      <c r="D1942" s="14" t="s">
        <v>471</v>
      </c>
      <c r="E1942" s="13">
        <v>2461</v>
      </c>
      <c r="F1942" s="12" t="s">
        <v>298</v>
      </c>
      <c r="G1942" s="12" t="s">
        <v>43</v>
      </c>
      <c r="H1942" s="15">
        <v>10350</v>
      </c>
      <c r="I1942" s="12"/>
      <c r="J1942" s="12"/>
      <c r="K1942" s="29">
        <v>5000</v>
      </c>
      <c r="L1942" s="12"/>
      <c r="M1942" s="15">
        <f t="shared" si="97"/>
        <v>15350</v>
      </c>
      <c r="N1942" s="35" t="s">
        <v>1812</v>
      </c>
    </row>
    <row r="1943" spans="1:14" x14ac:dyDescent="0.2">
      <c r="A1943" s="7"/>
      <c r="B1943" s="13">
        <v>1100122</v>
      </c>
      <c r="C1943" s="14" t="s">
        <v>470</v>
      </c>
      <c r="D1943" s="14" t="s">
        <v>471</v>
      </c>
      <c r="E1943" s="13">
        <v>2491</v>
      </c>
      <c r="F1943" s="12" t="s">
        <v>298</v>
      </c>
      <c r="G1943" s="12" t="s">
        <v>80</v>
      </c>
      <c r="H1943" s="15">
        <v>25000</v>
      </c>
      <c r="I1943" s="12"/>
      <c r="J1943" s="12"/>
      <c r="K1943" s="12"/>
      <c r="L1943" s="12"/>
      <c r="M1943" s="15">
        <f t="shared" si="97"/>
        <v>25000</v>
      </c>
      <c r="N1943" s="12"/>
    </row>
    <row r="1944" spans="1:14" x14ac:dyDescent="0.2">
      <c r="A1944" s="7"/>
      <c r="B1944" s="13">
        <v>1100122</v>
      </c>
      <c r="C1944" s="14" t="s">
        <v>470</v>
      </c>
      <c r="D1944" s="14" t="s">
        <v>471</v>
      </c>
      <c r="E1944" s="13">
        <v>2921</v>
      </c>
      <c r="F1944" s="12" t="s">
        <v>298</v>
      </c>
      <c r="G1944" s="12" t="s">
        <v>122</v>
      </c>
      <c r="H1944" s="15">
        <v>5000</v>
      </c>
      <c r="I1944" s="12"/>
      <c r="J1944" s="12"/>
      <c r="K1944" s="12"/>
      <c r="L1944" s="12"/>
      <c r="M1944" s="15">
        <f t="shared" si="97"/>
        <v>5000</v>
      </c>
      <c r="N1944" s="12"/>
    </row>
    <row r="1945" spans="1:14" x14ac:dyDescent="0.2">
      <c r="A1945" s="7"/>
      <c r="B1945" s="13">
        <v>1100122</v>
      </c>
      <c r="C1945" s="14" t="s">
        <v>470</v>
      </c>
      <c r="D1945" s="14" t="s">
        <v>471</v>
      </c>
      <c r="E1945" s="13">
        <v>2941</v>
      </c>
      <c r="F1945" s="12" t="s">
        <v>298</v>
      </c>
      <c r="G1945" s="12" t="s">
        <v>45</v>
      </c>
      <c r="H1945" s="15">
        <v>6210</v>
      </c>
      <c r="I1945" s="12"/>
      <c r="J1945" s="12"/>
      <c r="K1945" s="12"/>
      <c r="L1945" s="12"/>
      <c r="M1945" s="15">
        <f t="shared" si="97"/>
        <v>6210</v>
      </c>
      <c r="N1945" s="12"/>
    </row>
    <row r="1946" spans="1:14" x14ac:dyDescent="0.2">
      <c r="A1946" s="7"/>
      <c r="B1946" s="13">
        <v>1100122</v>
      </c>
      <c r="C1946" s="14" t="s">
        <v>470</v>
      </c>
      <c r="D1946" s="14" t="s">
        <v>471</v>
      </c>
      <c r="E1946" s="13">
        <v>2961</v>
      </c>
      <c r="F1946" s="12" t="s">
        <v>298</v>
      </c>
      <c r="G1946" s="12" t="s">
        <v>123</v>
      </c>
      <c r="H1946" s="15">
        <v>35000</v>
      </c>
      <c r="I1946" s="12"/>
      <c r="J1946" s="12"/>
      <c r="K1946" s="12"/>
      <c r="L1946" s="12"/>
      <c r="M1946" s="15">
        <f t="shared" si="97"/>
        <v>35000</v>
      </c>
      <c r="N1946" s="12"/>
    </row>
    <row r="1947" spans="1:14" x14ac:dyDescent="0.2">
      <c r="A1947" s="7"/>
      <c r="B1947" s="13">
        <v>1100122</v>
      </c>
      <c r="C1947" s="14" t="s">
        <v>470</v>
      </c>
      <c r="D1947" s="14" t="s">
        <v>471</v>
      </c>
      <c r="E1947" s="13">
        <v>3233</v>
      </c>
      <c r="F1947" s="12" t="s">
        <v>298</v>
      </c>
      <c r="G1947" s="12" t="s">
        <v>246</v>
      </c>
      <c r="H1947" s="15">
        <v>10350</v>
      </c>
      <c r="I1947" s="12"/>
      <c r="J1947" s="12"/>
      <c r="K1947" s="12"/>
      <c r="L1947" s="12"/>
      <c r="M1947" s="15">
        <f t="shared" si="97"/>
        <v>10350</v>
      </c>
      <c r="N1947" s="12"/>
    </row>
    <row r="1948" spans="1:14" x14ac:dyDescent="0.2">
      <c r="A1948" s="7"/>
      <c r="B1948" s="13">
        <v>1100122</v>
      </c>
      <c r="C1948" s="14" t="s">
        <v>470</v>
      </c>
      <c r="D1948" s="14" t="s">
        <v>472</v>
      </c>
      <c r="E1948" s="13">
        <v>3261</v>
      </c>
      <c r="F1948" s="12" t="s">
        <v>419</v>
      </c>
      <c r="G1948" s="12" t="s">
        <v>266</v>
      </c>
      <c r="H1948" s="15">
        <v>494905</v>
      </c>
      <c r="I1948" s="12"/>
      <c r="J1948" s="12"/>
      <c r="K1948" s="12"/>
      <c r="L1948" s="12"/>
      <c r="M1948" s="15">
        <f t="shared" si="97"/>
        <v>494905</v>
      </c>
      <c r="N1948" s="12"/>
    </row>
    <row r="1949" spans="1:14" ht="90" x14ac:dyDescent="0.2">
      <c r="A1949" s="7">
        <v>25</v>
      </c>
      <c r="B1949" s="13">
        <v>1100122</v>
      </c>
      <c r="C1949" s="14" t="s">
        <v>470</v>
      </c>
      <c r="D1949" s="14" t="s">
        <v>471</v>
      </c>
      <c r="E1949" s="13">
        <v>3271</v>
      </c>
      <c r="F1949" s="12" t="s">
        <v>298</v>
      </c>
      <c r="G1949" s="12" t="s">
        <v>279</v>
      </c>
      <c r="H1949" s="15">
        <v>50000</v>
      </c>
      <c r="I1949" s="12"/>
      <c r="J1949" s="12"/>
      <c r="K1949" s="12"/>
      <c r="L1949" s="30">
        <v>50000</v>
      </c>
      <c r="M1949" s="15">
        <f t="shared" si="97"/>
        <v>0</v>
      </c>
      <c r="N1949" s="35" t="s">
        <v>1815</v>
      </c>
    </row>
    <row r="1950" spans="1:14" x14ac:dyDescent="0.2">
      <c r="A1950" s="7"/>
      <c r="B1950" s="13">
        <v>1100122</v>
      </c>
      <c r="C1950" s="14" t="s">
        <v>470</v>
      </c>
      <c r="D1950" s="14" t="s">
        <v>471</v>
      </c>
      <c r="E1950" s="13">
        <v>3291</v>
      </c>
      <c r="F1950" s="12" t="s">
        <v>298</v>
      </c>
      <c r="G1950" s="12" t="s">
        <v>87</v>
      </c>
      <c r="H1950" s="15">
        <v>30000</v>
      </c>
      <c r="I1950" s="12"/>
      <c r="J1950" s="12"/>
      <c r="K1950" s="12"/>
      <c r="L1950" s="30"/>
      <c r="M1950" s="15">
        <f t="shared" si="97"/>
        <v>30000</v>
      </c>
      <c r="N1950" s="12"/>
    </row>
    <row r="1951" spans="1:14" ht="195" x14ac:dyDescent="0.2">
      <c r="A1951" s="7">
        <v>26</v>
      </c>
      <c r="B1951" s="13">
        <v>1100122</v>
      </c>
      <c r="C1951" s="44" t="s">
        <v>470</v>
      </c>
      <c r="D1951" s="44" t="s">
        <v>471</v>
      </c>
      <c r="E1951" s="13">
        <v>3321</v>
      </c>
      <c r="F1951" s="34" t="s">
        <v>298</v>
      </c>
      <c r="G1951" s="12"/>
      <c r="H1951" s="15">
        <v>0</v>
      </c>
      <c r="I1951" s="12"/>
      <c r="J1951" s="12"/>
      <c r="K1951" s="29">
        <v>750000</v>
      </c>
      <c r="L1951" s="30"/>
      <c r="M1951" s="15">
        <f t="shared" si="97"/>
        <v>750000</v>
      </c>
      <c r="N1951" s="35" t="s">
        <v>1817</v>
      </c>
    </row>
    <row r="1952" spans="1:14" ht="195" x14ac:dyDescent="0.2">
      <c r="A1952" s="7">
        <v>26</v>
      </c>
      <c r="B1952" s="13">
        <v>1100122</v>
      </c>
      <c r="C1952" s="14" t="s">
        <v>470</v>
      </c>
      <c r="D1952" s="14" t="s">
        <v>471</v>
      </c>
      <c r="E1952" s="13">
        <v>3331</v>
      </c>
      <c r="F1952" s="12" t="s">
        <v>298</v>
      </c>
      <c r="G1952" s="12" t="s">
        <v>88</v>
      </c>
      <c r="H1952" s="15">
        <v>50000</v>
      </c>
      <c r="I1952" s="12"/>
      <c r="J1952" s="12"/>
      <c r="K1952" s="12"/>
      <c r="L1952" s="30">
        <v>50000</v>
      </c>
      <c r="M1952" s="15">
        <f t="shared" si="97"/>
        <v>0</v>
      </c>
      <c r="N1952" s="35" t="s">
        <v>1817</v>
      </c>
    </row>
    <row r="1953" spans="1:14" x14ac:dyDescent="0.2">
      <c r="A1953" s="7"/>
      <c r="B1953" s="13">
        <v>1100122</v>
      </c>
      <c r="C1953" s="14" t="s">
        <v>470</v>
      </c>
      <c r="D1953" s="14" t="s">
        <v>471</v>
      </c>
      <c r="E1953" s="13">
        <v>3341</v>
      </c>
      <c r="F1953" s="12" t="s">
        <v>298</v>
      </c>
      <c r="G1953" s="12" t="s">
        <v>89</v>
      </c>
      <c r="H1953" s="15">
        <v>130000</v>
      </c>
      <c r="I1953" s="12"/>
      <c r="J1953" s="12"/>
      <c r="K1953" s="12"/>
      <c r="L1953" s="30"/>
      <c r="M1953" s="15">
        <f t="shared" si="97"/>
        <v>130000</v>
      </c>
      <c r="N1953" s="12"/>
    </row>
    <row r="1954" spans="1:14" x14ac:dyDescent="0.2">
      <c r="A1954" s="7"/>
      <c r="B1954" s="13">
        <v>1100122</v>
      </c>
      <c r="C1954" s="14" t="s">
        <v>470</v>
      </c>
      <c r="D1954" s="14" t="s">
        <v>471</v>
      </c>
      <c r="E1954" s="13">
        <v>3391</v>
      </c>
      <c r="F1954" s="12" t="s">
        <v>298</v>
      </c>
      <c r="G1954" s="12" t="s">
        <v>48</v>
      </c>
      <c r="H1954" s="15">
        <v>50000</v>
      </c>
      <c r="I1954" s="12"/>
      <c r="J1954" s="12"/>
      <c r="K1954" s="12"/>
      <c r="L1954" s="30"/>
      <c r="M1954" s="15">
        <f t="shared" si="97"/>
        <v>50000</v>
      </c>
      <c r="N1954" s="12"/>
    </row>
    <row r="1955" spans="1:14" x14ac:dyDescent="0.2">
      <c r="A1955" s="7"/>
      <c r="B1955" s="13">
        <v>1100122</v>
      </c>
      <c r="C1955" s="14" t="s">
        <v>470</v>
      </c>
      <c r="D1955" s="14" t="s">
        <v>471</v>
      </c>
      <c r="E1955" s="13">
        <v>3512</v>
      </c>
      <c r="F1955" s="12" t="s">
        <v>298</v>
      </c>
      <c r="G1955" s="12" t="s">
        <v>267</v>
      </c>
      <c r="H1955" s="15">
        <v>21050</v>
      </c>
      <c r="I1955" s="12"/>
      <c r="J1955" s="12"/>
      <c r="K1955" s="12"/>
      <c r="L1955" s="30"/>
      <c r="M1955" s="15">
        <f t="shared" si="97"/>
        <v>21050</v>
      </c>
      <c r="N1955" s="12"/>
    </row>
    <row r="1956" spans="1:14" x14ac:dyDescent="0.2">
      <c r="A1956" s="7"/>
      <c r="B1956" s="13">
        <v>1100122</v>
      </c>
      <c r="C1956" s="14" t="s">
        <v>470</v>
      </c>
      <c r="D1956" s="14" t="s">
        <v>471</v>
      </c>
      <c r="E1956" s="13">
        <v>3531</v>
      </c>
      <c r="F1956" s="12" t="s">
        <v>298</v>
      </c>
      <c r="G1956" s="12" t="s">
        <v>50</v>
      </c>
      <c r="H1956" s="15">
        <v>20700</v>
      </c>
      <c r="I1956" s="12"/>
      <c r="J1956" s="12"/>
      <c r="K1956" s="12"/>
      <c r="L1956" s="30"/>
      <c r="M1956" s="15">
        <f t="shared" si="97"/>
        <v>20700</v>
      </c>
      <c r="N1956" s="12"/>
    </row>
    <row r="1957" spans="1:14" x14ac:dyDescent="0.2">
      <c r="A1957" s="7"/>
      <c r="B1957" s="13">
        <v>1100122</v>
      </c>
      <c r="C1957" s="14" t="s">
        <v>470</v>
      </c>
      <c r="D1957" s="14" t="s">
        <v>471</v>
      </c>
      <c r="E1957" s="13">
        <v>3551</v>
      </c>
      <c r="F1957" s="12" t="s">
        <v>298</v>
      </c>
      <c r="G1957" s="12" t="s">
        <v>124</v>
      </c>
      <c r="H1957" s="15">
        <v>20000</v>
      </c>
      <c r="I1957" s="12"/>
      <c r="J1957" s="12"/>
      <c r="K1957" s="12"/>
      <c r="L1957" s="30"/>
      <c r="M1957" s="15">
        <f t="shared" si="97"/>
        <v>20000</v>
      </c>
      <c r="N1957" s="12"/>
    </row>
    <row r="1958" spans="1:14" x14ac:dyDescent="0.2">
      <c r="A1958" s="7"/>
      <c r="B1958" s="13">
        <v>1100122</v>
      </c>
      <c r="C1958" s="14" t="s">
        <v>470</v>
      </c>
      <c r="D1958" s="14" t="s">
        <v>471</v>
      </c>
      <c r="E1958" s="13">
        <v>3571</v>
      </c>
      <c r="F1958" s="12" t="s">
        <v>298</v>
      </c>
      <c r="G1958" s="12" t="s">
        <v>92</v>
      </c>
      <c r="H1958" s="15">
        <v>46575</v>
      </c>
      <c r="I1958" s="12"/>
      <c r="J1958" s="12"/>
      <c r="K1958" s="12"/>
      <c r="L1958" s="30"/>
      <c r="M1958" s="15">
        <f t="shared" si="97"/>
        <v>46575</v>
      </c>
      <c r="N1958" s="12"/>
    </row>
    <row r="1959" spans="1:14" ht="75" x14ac:dyDescent="0.2">
      <c r="A1959" s="7">
        <v>24</v>
      </c>
      <c r="B1959" s="13">
        <v>1100122</v>
      </c>
      <c r="C1959" s="14" t="s">
        <v>470</v>
      </c>
      <c r="D1959" s="14" t="s">
        <v>471</v>
      </c>
      <c r="E1959" s="13">
        <v>3591</v>
      </c>
      <c r="F1959" s="12" t="s">
        <v>298</v>
      </c>
      <c r="G1959" s="12" t="s">
        <v>93</v>
      </c>
      <c r="H1959" s="15">
        <v>0</v>
      </c>
      <c r="I1959" s="12"/>
      <c r="J1959" s="12"/>
      <c r="K1959" s="29">
        <v>8000</v>
      </c>
      <c r="L1959" s="30"/>
      <c r="M1959" s="15">
        <f t="shared" si="97"/>
        <v>8000</v>
      </c>
      <c r="N1959" s="35" t="s">
        <v>1813</v>
      </c>
    </row>
    <row r="1960" spans="1:14" ht="195" x14ac:dyDescent="0.2">
      <c r="A1960" s="7">
        <v>26</v>
      </c>
      <c r="B1960" s="13">
        <v>1100122</v>
      </c>
      <c r="C1960" s="14" t="s">
        <v>470</v>
      </c>
      <c r="D1960" s="14" t="s">
        <v>471</v>
      </c>
      <c r="E1960" s="13">
        <v>3611</v>
      </c>
      <c r="F1960" s="12" t="s">
        <v>298</v>
      </c>
      <c r="G1960" s="12" t="s">
        <v>94</v>
      </c>
      <c r="H1960" s="15">
        <v>50000</v>
      </c>
      <c r="I1960" s="12"/>
      <c r="J1960" s="12"/>
      <c r="K1960" s="12"/>
      <c r="L1960" s="30">
        <v>50000</v>
      </c>
      <c r="M1960" s="15">
        <f t="shared" si="97"/>
        <v>0</v>
      </c>
      <c r="N1960" s="35" t="s">
        <v>1817</v>
      </c>
    </row>
    <row r="1961" spans="1:14" x14ac:dyDescent="0.2">
      <c r="A1961" s="7"/>
      <c r="B1961" s="13">
        <v>1100122</v>
      </c>
      <c r="C1961" s="14" t="s">
        <v>470</v>
      </c>
      <c r="D1961" s="14" t="s">
        <v>471</v>
      </c>
      <c r="E1961" s="13">
        <v>3631</v>
      </c>
      <c r="F1961" s="12" t="s">
        <v>298</v>
      </c>
      <c r="G1961" s="12" t="s">
        <v>473</v>
      </c>
      <c r="H1961" s="15">
        <v>20000</v>
      </c>
      <c r="I1961" s="12"/>
      <c r="J1961" s="12"/>
      <c r="K1961" s="12"/>
      <c r="L1961" s="30"/>
      <c r="M1961" s="15">
        <f t="shared" si="97"/>
        <v>20000</v>
      </c>
      <c r="N1961" s="12"/>
    </row>
    <row r="1962" spans="1:14" x14ac:dyDescent="0.2">
      <c r="A1962" s="7"/>
      <c r="B1962" s="13">
        <v>1100122</v>
      </c>
      <c r="C1962" s="14" t="s">
        <v>470</v>
      </c>
      <c r="D1962" s="14" t="s">
        <v>471</v>
      </c>
      <c r="E1962" s="13">
        <v>3711</v>
      </c>
      <c r="F1962" s="12" t="s">
        <v>298</v>
      </c>
      <c r="G1962" s="12" t="s">
        <v>95</v>
      </c>
      <c r="H1962" s="15">
        <v>54855</v>
      </c>
      <c r="I1962" s="12"/>
      <c r="J1962" s="12"/>
      <c r="K1962" s="12"/>
      <c r="L1962" s="30"/>
      <c r="M1962" s="15">
        <f t="shared" si="97"/>
        <v>54855</v>
      </c>
      <c r="N1962" s="12"/>
    </row>
    <row r="1963" spans="1:14" x14ac:dyDescent="0.2">
      <c r="A1963" s="7"/>
      <c r="B1963" s="13">
        <v>1100122</v>
      </c>
      <c r="C1963" s="14" t="s">
        <v>470</v>
      </c>
      <c r="D1963" s="14" t="s">
        <v>471</v>
      </c>
      <c r="E1963" s="13">
        <v>3712</v>
      </c>
      <c r="F1963" s="12" t="s">
        <v>298</v>
      </c>
      <c r="G1963" s="12" t="s">
        <v>96</v>
      </c>
      <c r="H1963" s="15">
        <v>54085</v>
      </c>
      <c r="I1963" s="12"/>
      <c r="J1963" s="12"/>
      <c r="K1963" s="12"/>
      <c r="L1963" s="30"/>
      <c r="M1963" s="15">
        <f t="shared" si="97"/>
        <v>54085</v>
      </c>
      <c r="N1963" s="12"/>
    </row>
    <row r="1964" spans="1:14" x14ac:dyDescent="0.2">
      <c r="A1964" s="7"/>
      <c r="B1964" s="13">
        <v>1100122</v>
      </c>
      <c r="C1964" s="14" t="s">
        <v>470</v>
      </c>
      <c r="D1964" s="14" t="s">
        <v>471</v>
      </c>
      <c r="E1964" s="13">
        <v>3721</v>
      </c>
      <c r="F1964" s="12" t="s">
        <v>298</v>
      </c>
      <c r="G1964" s="12" t="s">
        <v>51</v>
      </c>
      <c r="H1964" s="15">
        <v>55890</v>
      </c>
      <c r="I1964" s="12"/>
      <c r="J1964" s="12"/>
      <c r="K1964" s="46"/>
      <c r="L1964" s="30"/>
      <c r="M1964" s="15">
        <f t="shared" si="97"/>
        <v>55890</v>
      </c>
      <c r="N1964" s="12"/>
    </row>
    <row r="1965" spans="1:14" x14ac:dyDescent="0.2">
      <c r="A1965" s="7"/>
      <c r="B1965" s="13">
        <v>1100122</v>
      </c>
      <c r="C1965" s="14" t="s">
        <v>470</v>
      </c>
      <c r="D1965" s="14" t="s">
        <v>471</v>
      </c>
      <c r="E1965" s="13">
        <v>3751</v>
      </c>
      <c r="F1965" s="12" t="s">
        <v>298</v>
      </c>
      <c r="G1965" s="12" t="s">
        <v>52</v>
      </c>
      <c r="H1965" s="15">
        <v>56680</v>
      </c>
      <c r="I1965" s="12"/>
      <c r="J1965" s="12"/>
      <c r="K1965" s="46"/>
      <c r="L1965" s="30"/>
      <c r="M1965" s="15">
        <f t="shared" si="97"/>
        <v>56680</v>
      </c>
      <c r="N1965" s="12"/>
    </row>
    <row r="1966" spans="1:14" x14ac:dyDescent="0.2">
      <c r="A1966" s="7"/>
      <c r="B1966" s="13">
        <v>1100122</v>
      </c>
      <c r="C1966" s="14" t="s">
        <v>470</v>
      </c>
      <c r="D1966" s="14" t="s">
        <v>471</v>
      </c>
      <c r="E1966" s="13">
        <v>3761</v>
      </c>
      <c r="F1966" s="12" t="s">
        <v>298</v>
      </c>
      <c r="G1966" s="12" t="s">
        <v>98</v>
      </c>
      <c r="H1966" s="15">
        <v>61050</v>
      </c>
      <c r="I1966" s="12"/>
      <c r="J1966" s="12"/>
      <c r="K1966" s="46"/>
      <c r="L1966" s="30"/>
      <c r="M1966" s="15">
        <f t="shared" si="97"/>
        <v>61050</v>
      </c>
      <c r="N1966" s="12"/>
    </row>
    <row r="1967" spans="1:14" x14ac:dyDescent="0.2">
      <c r="A1967" s="7"/>
      <c r="B1967" s="13">
        <v>1100122</v>
      </c>
      <c r="C1967" s="14" t="s">
        <v>470</v>
      </c>
      <c r="D1967" s="14" t="s">
        <v>471</v>
      </c>
      <c r="E1967" s="13">
        <v>3791</v>
      </c>
      <c r="F1967" s="12" t="s">
        <v>298</v>
      </c>
      <c r="G1967" s="12" t="s">
        <v>99</v>
      </c>
      <c r="H1967" s="15">
        <v>32292</v>
      </c>
      <c r="I1967" s="12"/>
      <c r="J1967" s="12"/>
      <c r="K1967" s="46"/>
      <c r="L1967" s="30"/>
      <c r="M1967" s="15">
        <f t="shared" ref="M1967:M2000" si="98">H1967+I1967-J1967+K1967-L1967</f>
        <v>32292</v>
      </c>
      <c r="N1967" s="12"/>
    </row>
    <row r="1968" spans="1:14" ht="90" x14ac:dyDescent="0.2">
      <c r="A1968" s="7">
        <v>25</v>
      </c>
      <c r="B1968" s="13">
        <v>1100122</v>
      </c>
      <c r="C1968" s="14" t="s">
        <v>470</v>
      </c>
      <c r="D1968" s="14" t="s">
        <v>471</v>
      </c>
      <c r="E1968" s="13">
        <v>3821</v>
      </c>
      <c r="F1968" s="12" t="s">
        <v>298</v>
      </c>
      <c r="G1968" s="12" t="s">
        <v>101</v>
      </c>
      <c r="H1968" s="15">
        <v>100000</v>
      </c>
      <c r="I1968" s="12"/>
      <c r="J1968" s="12"/>
      <c r="K1968" s="29">
        <v>60000</v>
      </c>
      <c r="L1968" s="30"/>
      <c r="M1968" s="15">
        <f t="shared" si="98"/>
        <v>160000</v>
      </c>
      <c r="N1968" s="35" t="s">
        <v>1815</v>
      </c>
    </row>
    <row r="1969" spans="1:14" ht="225" x14ac:dyDescent="0.2">
      <c r="A1969" s="7" t="s">
        <v>1814</v>
      </c>
      <c r="B1969" s="13">
        <v>1100122</v>
      </c>
      <c r="C1969" s="14" t="s">
        <v>470</v>
      </c>
      <c r="D1969" s="14" t="s">
        <v>471</v>
      </c>
      <c r="E1969" s="13">
        <v>3853</v>
      </c>
      <c r="F1969" s="12" t="s">
        <v>298</v>
      </c>
      <c r="G1969" s="12" t="s">
        <v>104</v>
      </c>
      <c r="H1969" s="15">
        <v>62100</v>
      </c>
      <c r="I1969" s="12"/>
      <c r="J1969" s="12"/>
      <c r="K1969" s="46"/>
      <c r="L1969" s="30">
        <f>5000+8000+10000</f>
        <v>23000</v>
      </c>
      <c r="M1969" s="15">
        <f t="shared" si="98"/>
        <v>39100</v>
      </c>
      <c r="N1969" s="35" t="s">
        <v>1816</v>
      </c>
    </row>
    <row r="1970" spans="1:14" ht="75" x14ac:dyDescent="0.2">
      <c r="A1970" s="7">
        <v>22</v>
      </c>
      <c r="B1970" s="13">
        <v>1100122</v>
      </c>
      <c r="C1970" s="14" t="s">
        <v>470</v>
      </c>
      <c r="D1970" s="14" t="s">
        <v>471</v>
      </c>
      <c r="E1970" s="13">
        <v>4311</v>
      </c>
      <c r="F1970" s="12" t="s">
        <v>298</v>
      </c>
      <c r="G1970" s="12" t="s">
        <v>271</v>
      </c>
      <c r="H1970" s="15">
        <v>532775</v>
      </c>
      <c r="I1970" s="12"/>
      <c r="J1970" s="12"/>
      <c r="K1970" s="46"/>
      <c r="L1970" s="30">
        <v>186105.15</v>
      </c>
      <c r="M1970" s="15">
        <f t="shared" si="98"/>
        <v>346669.85</v>
      </c>
      <c r="N1970" s="35" t="s">
        <v>1811</v>
      </c>
    </row>
    <row r="1971" spans="1:14" x14ac:dyDescent="0.2">
      <c r="A1971" s="7"/>
      <c r="B1971" s="13">
        <v>1100122</v>
      </c>
      <c r="C1971" s="14" t="s">
        <v>470</v>
      </c>
      <c r="D1971" s="14" t="s">
        <v>474</v>
      </c>
      <c r="E1971" s="13">
        <v>4311</v>
      </c>
      <c r="F1971" s="12" t="s">
        <v>419</v>
      </c>
      <c r="G1971" s="12" t="s">
        <v>271</v>
      </c>
      <c r="H1971" s="15">
        <v>700000</v>
      </c>
      <c r="I1971" s="12"/>
      <c r="J1971" s="12"/>
      <c r="K1971" s="46"/>
      <c r="L1971" s="46"/>
      <c r="M1971" s="15">
        <f t="shared" si="98"/>
        <v>700000</v>
      </c>
      <c r="N1971" s="12"/>
    </row>
    <row r="1972" spans="1:14" x14ac:dyDescent="0.2">
      <c r="A1972" s="7"/>
      <c r="B1972" s="13">
        <v>1100122</v>
      </c>
      <c r="C1972" s="14" t="s">
        <v>470</v>
      </c>
      <c r="D1972" s="14" t="s">
        <v>475</v>
      </c>
      <c r="E1972" s="13">
        <v>4311</v>
      </c>
      <c r="F1972" s="12" t="s">
        <v>419</v>
      </c>
      <c r="G1972" s="12" t="s">
        <v>271</v>
      </c>
      <c r="H1972" s="15">
        <v>285375</v>
      </c>
      <c r="I1972" s="12"/>
      <c r="J1972" s="12"/>
      <c r="K1972" s="46"/>
      <c r="L1972" s="46"/>
      <c r="M1972" s="15">
        <f t="shared" si="98"/>
        <v>285375</v>
      </c>
      <c r="N1972" s="12"/>
    </row>
    <row r="1973" spans="1:14" x14ac:dyDescent="0.2">
      <c r="A1973" s="7"/>
      <c r="B1973" s="13">
        <v>1100122</v>
      </c>
      <c r="C1973" s="14" t="s">
        <v>470</v>
      </c>
      <c r="D1973" s="14" t="s">
        <v>476</v>
      </c>
      <c r="E1973" s="13">
        <v>4311</v>
      </c>
      <c r="F1973" s="12" t="s">
        <v>419</v>
      </c>
      <c r="G1973" s="12" t="s">
        <v>271</v>
      </c>
      <c r="H1973" s="15">
        <v>297635</v>
      </c>
      <c r="I1973" s="12"/>
      <c r="J1973" s="12"/>
      <c r="K1973" s="46"/>
      <c r="L1973" s="46"/>
      <c r="M1973" s="15">
        <f t="shared" si="98"/>
        <v>297635</v>
      </c>
      <c r="N1973" s="12"/>
    </row>
    <row r="1974" spans="1:14" ht="15" x14ac:dyDescent="0.2">
      <c r="A1974" s="7"/>
      <c r="B1974" s="13">
        <v>1100122</v>
      </c>
      <c r="C1974" s="14" t="s">
        <v>470</v>
      </c>
      <c r="D1974" s="44" t="s">
        <v>477</v>
      </c>
      <c r="E1974" s="13">
        <v>4311</v>
      </c>
      <c r="F1974" s="34" t="s">
        <v>419</v>
      </c>
      <c r="G1974" s="12" t="s">
        <v>271</v>
      </c>
      <c r="H1974" s="15">
        <v>55440</v>
      </c>
      <c r="I1974" s="12"/>
      <c r="J1974" s="12"/>
      <c r="K1974" s="29"/>
      <c r="L1974" s="46"/>
      <c r="M1974" s="15">
        <f t="shared" si="98"/>
        <v>55440</v>
      </c>
      <c r="N1974" s="31"/>
    </row>
    <row r="1975" spans="1:14" ht="63.75" x14ac:dyDescent="0.2">
      <c r="A1975" s="7">
        <v>19</v>
      </c>
      <c r="B1975" s="221">
        <v>1100122</v>
      </c>
      <c r="C1975" s="44" t="s">
        <v>470</v>
      </c>
      <c r="D1975" s="44" t="s">
        <v>471</v>
      </c>
      <c r="E1975" s="221">
        <v>4321</v>
      </c>
      <c r="F1975" s="34" t="s">
        <v>298</v>
      </c>
      <c r="G1975" s="34" t="s">
        <v>1857</v>
      </c>
      <c r="H1975" s="15">
        <v>0</v>
      </c>
      <c r="I1975" s="12"/>
      <c r="J1975" s="12"/>
      <c r="K1975" s="29">
        <v>3500000</v>
      </c>
      <c r="L1975" s="46"/>
      <c r="M1975" s="15">
        <f t="shared" si="98"/>
        <v>3500000</v>
      </c>
      <c r="N1975" s="51" t="s">
        <v>1858</v>
      </c>
    </row>
    <row r="1976" spans="1:14" ht="195" x14ac:dyDescent="0.2">
      <c r="A1976" s="7">
        <v>26</v>
      </c>
      <c r="B1976" s="13">
        <v>1100122</v>
      </c>
      <c r="C1976" s="14" t="s">
        <v>470</v>
      </c>
      <c r="D1976" s="14" t="s">
        <v>471</v>
      </c>
      <c r="E1976" s="13">
        <v>4331</v>
      </c>
      <c r="F1976" s="12" t="s">
        <v>298</v>
      </c>
      <c r="G1976" s="12" t="s">
        <v>478</v>
      </c>
      <c r="H1976" s="15">
        <v>2633070</v>
      </c>
      <c r="I1976" s="12"/>
      <c r="J1976" s="12"/>
      <c r="K1976" s="29"/>
      <c r="L1976" s="30">
        <v>500000</v>
      </c>
      <c r="M1976" s="15">
        <f t="shared" si="98"/>
        <v>2133070</v>
      </c>
      <c r="N1976" s="35" t="s">
        <v>1817</v>
      </c>
    </row>
    <row r="1977" spans="1:14" ht="75" x14ac:dyDescent="0.2">
      <c r="A1977" s="7">
        <v>22</v>
      </c>
      <c r="B1977" s="13">
        <v>1100122</v>
      </c>
      <c r="C1977" s="44" t="s">
        <v>509</v>
      </c>
      <c r="D1977" s="44" t="s">
        <v>471</v>
      </c>
      <c r="E1977" s="13">
        <v>4391</v>
      </c>
      <c r="F1977" s="34" t="s">
        <v>298</v>
      </c>
      <c r="G1977" s="34" t="s">
        <v>1807</v>
      </c>
      <c r="H1977" s="15">
        <v>0</v>
      </c>
      <c r="I1977" s="12"/>
      <c r="J1977" s="12"/>
      <c r="K1977" s="29">
        <v>186105.15</v>
      </c>
      <c r="L1977" s="12"/>
      <c r="M1977" s="15">
        <f t="shared" si="98"/>
        <v>186105.15</v>
      </c>
      <c r="N1977" s="35" t="s">
        <v>1811</v>
      </c>
    </row>
    <row r="1978" spans="1:14" x14ac:dyDescent="0.2">
      <c r="A1978" s="7"/>
      <c r="B1978" s="13">
        <v>1100122</v>
      </c>
      <c r="C1978" s="14" t="s">
        <v>470</v>
      </c>
      <c r="D1978" s="14" t="s">
        <v>471</v>
      </c>
      <c r="E1978" s="13">
        <v>4451</v>
      </c>
      <c r="F1978" s="12" t="s">
        <v>298</v>
      </c>
      <c r="G1978" s="12" t="s">
        <v>107</v>
      </c>
      <c r="H1978" s="15">
        <v>50000</v>
      </c>
      <c r="I1978" s="12"/>
      <c r="J1978" s="12"/>
      <c r="K1978" s="12"/>
      <c r="L1978" s="12"/>
      <c r="M1978" s="15">
        <f t="shared" si="98"/>
        <v>50000</v>
      </c>
      <c r="N1978" s="12"/>
    </row>
    <row r="1979" spans="1:14" x14ac:dyDescent="0.2">
      <c r="A1979" s="7"/>
      <c r="B1979" s="13">
        <v>1100122</v>
      </c>
      <c r="C1979" s="14" t="s">
        <v>470</v>
      </c>
      <c r="D1979" s="14" t="s">
        <v>471</v>
      </c>
      <c r="E1979" s="13">
        <v>5151</v>
      </c>
      <c r="F1979" s="12" t="s">
        <v>298</v>
      </c>
      <c r="G1979" s="12" t="s">
        <v>128</v>
      </c>
      <c r="H1979" s="15">
        <v>79695</v>
      </c>
      <c r="I1979" s="12"/>
      <c r="J1979" s="12"/>
      <c r="K1979" s="12"/>
      <c r="L1979" s="12"/>
      <c r="M1979" s="15">
        <f t="shared" si="98"/>
        <v>79695</v>
      </c>
      <c r="N1979" s="12"/>
    </row>
    <row r="1980" spans="1:14" ht="195" x14ac:dyDescent="0.2">
      <c r="A1980" s="7">
        <v>26</v>
      </c>
      <c r="B1980" s="13">
        <v>1100122</v>
      </c>
      <c r="C1980" s="14" t="s">
        <v>470</v>
      </c>
      <c r="D1980" s="14" t="s">
        <v>471</v>
      </c>
      <c r="E1980" s="13">
        <v>5411</v>
      </c>
      <c r="F1980" s="12" t="s">
        <v>298</v>
      </c>
      <c r="G1980" s="12" t="s">
        <v>108</v>
      </c>
      <c r="H1980" s="15">
        <v>150000</v>
      </c>
      <c r="I1980" s="12"/>
      <c r="J1980" s="12"/>
      <c r="K1980" s="12"/>
      <c r="L1980" s="30">
        <v>150000</v>
      </c>
      <c r="M1980" s="15">
        <f t="shared" si="98"/>
        <v>0</v>
      </c>
      <c r="N1980" s="35" t="s">
        <v>1817</v>
      </c>
    </row>
    <row r="1981" spans="1:14" ht="15" x14ac:dyDescent="0.2">
      <c r="A1981" s="7"/>
      <c r="B1981" s="13">
        <v>1500522</v>
      </c>
      <c r="C1981" s="14" t="s">
        <v>470</v>
      </c>
      <c r="D1981" s="14" t="s">
        <v>471</v>
      </c>
      <c r="E1981" s="13">
        <v>1131</v>
      </c>
      <c r="F1981" s="12" t="s">
        <v>298</v>
      </c>
      <c r="G1981" s="14" t="s">
        <v>55</v>
      </c>
      <c r="H1981" s="15">
        <v>3256116.99</v>
      </c>
      <c r="I1981" s="12"/>
      <c r="J1981" s="12"/>
      <c r="K1981" s="29"/>
      <c r="L1981" s="30"/>
      <c r="M1981" s="15">
        <f t="shared" si="98"/>
        <v>3256116.99</v>
      </c>
      <c r="N1981" s="31"/>
    </row>
    <row r="1982" spans="1:14" ht="45" x14ac:dyDescent="0.2">
      <c r="A1982" s="7" t="s">
        <v>1881</v>
      </c>
      <c r="B1982" s="13">
        <v>1500522</v>
      </c>
      <c r="C1982" s="14" t="s">
        <v>470</v>
      </c>
      <c r="D1982" s="14" t="s">
        <v>471</v>
      </c>
      <c r="E1982" s="13">
        <v>1321</v>
      </c>
      <c r="F1982" s="12" t="s">
        <v>298</v>
      </c>
      <c r="G1982" s="12" t="s">
        <v>56</v>
      </c>
      <c r="H1982" s="15">
        <v>97882.05</v>
      </c>
      <c r="I1982" s="12"/>
      <c r="J1982" s="12"/>
      <c r="K1982" s="29"/>
      <c r="L1982" s="30">
        <v>8200</v>
      </c>
      <c r="M1982" s="15">
        <f t="shared" si="98"/>
        <v>89682.05</v>
      </c>
      <c r="N1982" s="35" t="s">
        <v>1886</v>
      </c>
    </row>
    <row r="1983" spans="1:14" ht="15" x14ac:dyDescent="0.2">
      <c r="A1983" s="7"/>
      <c r="B1983" s="13">
        <v>1500522</v>
      </c>
      <c r="C1983" s="14" t="s">
        <v>470</v>
      </c>
      <c r="D1983" s="14" t="s">
        <v>471</v>
      </c>
      <c r="E1983" s="13">
        <v>1323</v>
      </c>
      <c r="F1983" s="12" t="s">
        <v>298</v>
      </c>
      <c r="G1983" s="12" t="s">
        <v>57</v>
      </c>
      <c r="H1983" s="15">
        <v>361513.6</v>
      </c>
      <c r="I1983" s="12"/>
      <c r="J1983" s="12"/>
      <c r="K1983" s="29"/>
      <c r="L1983" s="30"/>
      <c r="M1983" s="15">
        <f t="shared" si="98"/>
        <v>361513.6</v>
      </c>
      <c r="N1983" s="31"/>
    </row>
    <row r="1984" spans="1:14" x14ac:dyDescent="0.2">
      <c r="A1984" s="7"/>
      <c r="B1984" s="13">
        <v>1500522</v>
      </c>
      <c r="C1984" s="14" t="s">
        <v>470</v>
      </c>
      <c r="D1984" s="14" t="s">
        <v>471</v>
      </c>
      <c r="E1984" s="13">
        <v>1413</v>
      </c>
      <c r="F1984" s="12" t="s">
        <v>298</v>
      </c>
      <c r="G1984" s="12" t="s">
        <v>58</v>
      </c>
      <c r="H1984" s="15">
        <v>610228.80000000005</v>
      </c>
      <c r="I1984" s="12"/>
      <c r="J1984" s="12"/>
      <c r="K1984" s="12"/>
      <c r="L1984" s="12"/>
      <c r="M1984" s="15">
        <f t="shared" si="98"/>
        <v>610228.80000000005</v>
      </c>
      <c r="N1984" s="12"/>
    </row>
    <row r="1985" spans="1:14" x14ac:dyDescent="0.2">
      <c r="A1985" s="7"/>
      <c r="B1985" s="13">
        <v>1500522</v>
      </c>
      <c r="C1985" s="14" t="s">
        <v>470</v>
      </c>
      <c r="D1985" s="14" t="s">
        <v>471</v>
      </c>
      <c r="E1985" s="13">
        <v>1421</v>
      </c>
      <c r="F1985" s="12" t="s">
        <v>298</v>
      </c>
      <c r="G1985" s="12" t="s">
        <v>59</v>
      </c>
      <c r="H1985" s="15">
        <v>213791.45</v>
      </c>
      <c r="I1985" s="12"/>
      <c r="J1985" s="12"/>
      <c r="K1985" s="12"/>
      <c r="L1985" s="12"/>
      <c r="M1985" s="15">
        <f t="shared" si="98"/>
        <v>213791.45</v>
      </c>
      <c r="N1985" s="12"/>
    </row>
    <row r="1986" spans="1:14" x14ac:dyDescent="0.2">
      <c r="A1986" s="7"/>
      <c r="B1986" s="13">
        <v>1500522</v>
      </c>
      <c r="C1986" s="14" t="s">
        <v>470</v>
      </c>
      <c r="D1986" s="14" t="s">
        <v>471</v>
      </c>
      <c r="E1986" s="13">
        <v>1431</v>
      </c>
      <c r="F1986" s="12" t="s">
        <v>298</v>
      </c>
      <c r="G1986" s="12" t="s">
        <v>60</v>
      </c>
      <c r="H1986" s="15">
        <v>240834.3</v>
      </c>
      <c r="I1986" s="12"/>
      <c r="J1986" s="12"/>
      <c r="K1986" s="12"/>
      <c r="L1986" s="12"/>
      <c r="M1986" s="15">
        <f t="shared" si="98"/>
        <v>240834.3</v>
      </c>
      <c r="N1986" s="12"/>
    </row>
    <row r="1987" spans="1:14" x14ac:dyDescent="0.2">
      <c r="A1987" s="7"/>
      <c r="B1987" s="13">
        <v>1500522</v>
      </c>
      <c r="C1987" s="14" t="s">
        <v>470</v>
      </c>
      <c r="D1987" s="14" t="s">
        <v>471</v>
      </c>
      <c r="E1987" s="13">
        <v>1542</v>
      </c>
      <c r="F1987" s="12" t="s">
        <v>298</v>
      </c>
      <c r="G1987" s="12" t="s">
        <v>63</v>
      </c>
      <c r="H1987" s="15">
        <v>97441.16</v>
      </c>
      <c r="I1987" s="12"/>
      <c r="J1987" s="12"/>
      <c r="K1987" s="29"/>
      <c r="L1987" s="12"/>
      <c r="M1987" s="15">
        <f t="shared" si="98"/>
        <v>97441.16</v>
      </c>
      <c r="N1987" s="12"/>
    </row>
    <row r="1988" spans="1:14" x14ac:dyDescent="0.2">
      <c r="A1988" s="7"/>
      <c r="B1988" s="13">
        <v>1500522</v>
      </c>
      <c r="C1988" s="14" t="s">
        <v>470</v>
      </c>
      <c r="D1988" s="14" t="s">
        <v>471</v>
      </c>
      <c r="E1988" s="13">
        <v>1543</v>
      </c>
      <c r="F1988" s="12" t="s">
        <v>298</v>
      </c>
      <c r="G1988" s="12" t="s">
        <v>64</v>
      </c>
      <c r="H1988" s="15">
        <v>14142.89</v>
      </c>
      <c r="I1988" s="12"/>
      <c r="J1988" s="12"/>
      <c r="K1988" s="29"/>
      <c r="L1988" s="12"/>
      <c r="M1988" s="15">
        <f t="shared" si="98"/>
        <v>14142.89</v>
      </c>
      <c r="N1988" s="12"/>
    </row>
    <row r="1989" spans="1:14" x14ac:dyDescent="0.2">
      <c r="A1989" s="7"/>
      <c r="B1989" s="13">
        <v>1500522</v>
      </c>
      <c r="C1989" s="14" t="s">
        <v>470</v>
      </c>
      <c r="D1989" s="14" t="s">
        <v>471</v>
      </c>
      <c r="E1989" s="13">
        <v>1544</v>
      </c>
      <c r="F1989" s="12" t="s">
        <v>298</v>
      </c>
      <c r="G1989" s="12" t="s">
        <v>65</v>
      </c>
      <c r="H1989" s="15">
        <v>22395.71</v>
      </c>
      <c r="I1989" s="12"/>
      <c r="J1989" s="12"/>
      <c r="K1989" s="29"/>
      <c r="L1989" s="30"/>
      <c r="M1989" s="15">
        <f t="shared" si="98"/>
        <v>22395.71</v>
      </c>
      <c r="N1989" s="12"/>
    </row>
    <row r="1990" spans="1:14" x14ac:dyDescent="0.2">
      <c r="A1990" s="7"/>
      <c r="B1990" s="13">
        <v>1500522</v>
      </c>
      <c r="C1990" s="14" t="s">
        <v>470</v>
      </c>
      <c r="D1990" s="14" t="s">
        <v>471</v>
      </c>
      <c r="E1990" s="13">
        <v>1591</v>
      </c>
      <c r="F1990" s="12" t="s">
        <v>298</v>
      </c>
      <c r="G1990" s="12" t="s">
        <v>111</v>
      </c>
      <c r="H1990" s="15">
        <v>58660.71</v>
      </c>
      <c r="I1990" s="12"/>
      <c r="J1990" s="12"/>
      <c r="K1990" s="12"/>
      <c r="L1990" s="12"/>
      <c r="M1990" s="15">
        <f t="shared" si="98"/>
        <v>58660.71</v>
      </c>
      <c r="N1990" s="12"/>
    </row>
    <row r="1991" spans="1:14" ht="45" x14ac:dyDescent="0.2">
      <c r="A1991" s="7">
        <v>43</v>
      </c>
      <c r="B1991" s="13">
        <v>1500522</v>
      </c>
      <c r="C1991" s="14" t="s">
        <v>470</v>
      </c>
      <c r="D1991" s="14" t="s">
        <v>471</v>
      </c>
      <c r="E1991" s="13">
        <v>3981</v>
      </c>
      <c r="F1991" s="12" t="s">
        <v>298</v>
      </c>
      <c r="G1991" s="12" t="s">
        <v>66</v>
      </c>
      <c r="H1991" s="15">
        <v>86513.23</v>
      </c>
      <c r="I1991" s="12"/>
      <c r="J1991" s="12"/>
      <c r="K1991" s="29"/>
      <c r="L1991" s="30">
        <v>1800</v>
      </c>
      <c r="M1991" s="15">
        <f t="shared" si="98"/>
        <v>84713.23</v>
      </c>
      <c r="N1991" s="35" t="s">
        <v>1865</v>
      </c>
    </row>
    <row r="1992" spans="1:14" x14ac:dyDescent="0.2">
      <c r="A1992" s="7"/>
      <c r="B1992" s="13">
        <v>1700922</v>
      </c>
      <c r="C1992" s="14" t="s">
        <v>470</v>
      </c>
      <c r="D1992" s="14" t="s">
        <v>472</v>
      </c>
      <c r="E1992" s="13">
        <v>3261</v>
      </c>
      <c r="F1992" s="12" t="s">
        <v>419</v>
      </c>
      <c r="G1992" s="12" t="s">
        <v>266</v>
      </c>
      <c r="H1992" s="15">
        <v>231000</v>
      </c>
      <c r="I1992" s="12"/>
      <c r="J1992" s="12"/>
      <c r="K1992" s="12"/>
      <c r="L1992" s="12"/>
      <c r="M1992" s="15">
        <f t="shared" si="98"/>
        <v>231000</v>
      </c>
      <c r="N1992" s="12"/>
    </row>
    <row r="1993" spans="1:14" x14ac:dyDescent="0.2">
      <c r="A1993" s="7"/>
      <c r="B1993" s="13">
        <v>1700922</v>
      </c>
      <c r="C1993" s="14" t="s">
        <v>470</v>
      </c>
      <c r="D1993" s="14" t="s">
        <v>474</v>
      </c>
      <c r="E1993" s="13">
        <v>4311</v>
      </c>
      <c r="F1993" s="12" t="s">
        <v>419</v>
      </c>
      <c r="G1993" s="12" t="s">
        <v>271</v>
      </c>
      <c r="H1993" s="15">
        <v>1834000</v>
      </c>
      <c r="I1993" s="12"/>
      <c r="J1993" s="12"/>
      <c r="K1993" s="12"/>
      <c r="L1993" s="12"/>
      <c r="M1993" s="15">
        <f t="shared" si="98"/>
        <v>1834000</v>
      </c>
      <c r="N1993" s="12"/>
    </row>
    <row r="1994" spans="1:14" x14ac:dyDescent="0.2">
      <c r="A1994" s="7"/>
      <c r="B1994" s="13">
        <v>1700922</v>
      </c>
      <c r="C1994" s="14" t="s">
        <v>470</v>
      </c>
      <c r="D1994" s="14" t="s">
        <v>475</v>
      </c>
      <c r="E1994" s="13">
        <v>4311</v>
      </c>
      <c r="F1994" s="12" t="s">
        <v>419</v>
      </c>
      <c r="G1994" s="12" t="s">
        <v>271</v>
      </c>
      <c r="H1994" s="15">
        <v>355625</v>
      </c>
      <c r="I1994" s="12"/>
      <c r="J1994" s="12"/>
      <c r="K1994" s="12"/>
      <c r="L1994" s="12"/>
      <c r="M1994" s="15">
        <f t="shared" si="98"/>
        <v>355625</v>
      </c>
      <c r="N1994" s="12"/>
    </row>
    <row r="1995" spans="1:14" x14ac:dyDescent="0.2">
      <c r="A1995" s="7"/>
      <c r="B1995" s="13">
        <v>1700922</v>
      </c>
      <c r="C1995" s="14" t="s">
        <v>470</v>
      </c>
      <c r="D1995" s="14" t="s">
        <v>476</v>
      </c>
      <c r="E1995" s="13">
        <v>4311</v>
      </c>
      <c r="F1995" s="12" t="s">
        <v>419</v>
      </c>
      <c r="G1995" s="12" t="s">
        <v>271</v>
      </c>
      <c r="H1995" s="15">
        <v>55515</v>
      </c>
      <c r="I1995" s="12"/>
      <c r="J1995" s="12"/>
      <c r="K1995" s="12"/>
      <c r="L1995" s="12"/>
      <c r="M1995" s="15">
        <f t="shared" si="98"/>
        <v>55515</v>
      </c>
      <c r="N1995" s="12"/>
    </row>
    <row r="1996" spans="1:14" ht="15" x14ac:dyDescent="0.2">
      <c r="A1996" s="7"/>
      <c r="B1996" s="13">
        <v>1700922</v>
      </c>
      <c r="C1996" s="44" t="s">
        <v>470</v>
      </c>
      <c r="D1996" s="44" t="s">
        <v>477</v>
      </c>
      <c r="E1996" s="13">
        <v>4311</v>
      </c>
      <c r="F1996" s="34" t="s">
        <v>419</v>
      </c>
      <c r="G1996" s="12" t="s">
        <v>271</v>
      </c>
      <c r="H1996" s="15">
        <v>47520</v>
      </c>
      <c r="I1996" s="46"/>
      <c r="J1996" s="12"/>
      <c r="K1996" s="12"/>
      <c r="L1996" s="12"/>
      <c r="M1996" s="15">
        <f t="shared" si="98"/>
        <v>47520</v>
      </c>
      <c r="N1996" s="31"/>
    </row>
    <row r="1997" spans="1:14" x14ac:dyDescent="0.2">
      <c r="A1997" s="7"/>
      <c r="B1997" s="13">
        <v>2610122</v>
      </c>
      <c r="C1997" s="14" t="s">
        <v>470</v>
      </c>
      <c r="D1997" s="14" t="s">
        <v>472</v>
      </c>
      <c r="E1997" s="13">
        <v>3261</v>
      </c>
      <c r="F1997" s="12" t="s">
        <v>419</v>
      </c>
      <c r="G1997" s="12" t="s">
        <v>266</v>
      </c>
      <c r="H1997" s="15">
        <v>323400</v>
      </c>
      <c r="I1997" s="12"/>
      <c r="J1997" s="12"/>
      <c r="K1997" s="12"/>
      <c r="L1997" s="12"/>
      <c r="M1997" s="15">
        <f t="shared" si="98"/>
        <v>323400</v>
      </c>
      <c r="N1997" s="12"/>
    </row>
    <row r="1998" spans="1:14" x14ac:dyDescent="0.2">
      <c r="A1998" s="7"/>
      <c r="B1998" s="13">
        <v>2610122</v>
      </c>
      <c r="C1998" s="14" t="s">
        <v>470</v>
      </c>
      <c r="D1998" s="14" t="s">
        <v>474</v>
      </c>
      <c r="E1998" s="13">
        <v>4311</v>
      </c>
      <c r="F1998" s="12" t="s">
        <v>419</v>
      </c>
      <c r="G1998" s="12" t="s">
        <v>271</v>
      </c>
      <c r="H1998" s="15">
        <v>700000</v>
      </c>
      <c r="I1998" s="12"/>
      <c r="J1998" s="12"/>
      <c r="K1998" s="12"/>
      <c r="L1998" s="12"/>
      <c r="M1998" s="15">
        <f t="shared" si="98"/>
        <v>700000</v>
      </c>
      <c r="N1998" s="12"/>
    </row>
    <row r="1999" spans="1:14" x14ac:dyDescent="0.2">
      <c r="A1999" s="7"/>
      <c r="B1999" s="13">
        <v>2610122</v>
      </c>
      <c r="C1999" s="14" t="s">
        <v>470</v>
      </c>
      <c r="D1999" s="14" t="s">
        <v>475</v>
      </c>
      <c r="E1999" s="13">
        <v>4311</v>
      </c>
      <c r="F1999" s="12" t="s">
        <v>419</v>
      </c>
      <c r="G1999" s="12" t="s">
        <v>271</v>
      </c>
      <c r="H1999" s="15">
        <v>120000</v>
      </c>
      <c r="I1999" s="12"/>
      <c r="J1999" s="12"/>
      <c r="K1999" s="12"/>
      <c r="L1999" s="12"/>
      <c r="M1999" s="15">
        <f t="shared" si="98"/>
        <v>120000</v>
      </c>
      <c r="N1999" s="12"/>
    </row>
    <row r="2000" spans="1:14" x14ac:dyDescent="0.2">
      <c r="A2000" s="7"/>
      <c r="B2000" s="13">
        <v>2610122</v>
      </c>
      <c r="C2000" s="14" t="s">
        <v>470</v>
      </c>
      <c r="D2000" s="14" t="s">
        <v>476</v>
      </c>
      <c r="E2000" s="13">
        <v>4311</v>
      </c>
      <c r="F2000" s="12" t="s">
        <v>419</v>
      </c>
      <c r="G2000" s="12" t="s">
        <v>271</v>
      </c>
      <c r="H2000" s="15">
        <v>250000</v>
      </c>
      <c r="I2000" s="12"/>
      <c r="J2000" s="12"/>
      <c r="K2000" s="12"/>
      <c r="L2000" s="12"/>
      <c r="M2000" s="15">
        <f t="shared" si="98"/>
        <v>250000</v>
      </c>
      <c r="N2000" s="12"/>
    </row>
    <row r="2001" spans="1:14" ht="15" x14ac:dyDescent="0.2">
      <c r="A2001" s="7"/>
      <c r="B2001" s="13">
        <v>2610122</v>
      </c>
      <c r="C2001" s="14" t="s">
        <v>470</v>
      </c>
      <c r="D2001" s="67" t="s">
        <v>477</v>
      </c>
      <c r="E2001" s="68">
        <v>4311</v>
      </c>
      <c r="F2001" s="69" t="s">
        <v>419</v>
      </c>
      <c r="G2001" s="12" t="s">
        <v>271</v>
      </c>
      <c r="H2001" s="72">
        <v>55440</v>
      </c>
      <c r="I2001" s="70"/>
      <c r="J2001" s="71"/>
      <c r="K2001" s="71"/>
      <c r="L2001" s="71"/>
      <c r="M2001" s="72">
        <f t="shared" ref="M2001" si="99">H2001+I2001-J2001+K2001-L2001</f>
        <v>55440</v>
      </c>
      <c r="N2001" s="31"/>
    </row>
    <row r="2002" spans="1:14" ht="15" x14ac:dyDescent="0.25">
      <c r="A2002" s="7"/>
      <c r="B2002" s="23" t="s">
        <v>479</v>
      </c>
      <c r="C2002" s="23"/>
      <c r="D2002" s="23"/>
      <c r="E2002" s="23"/>
      <c r="F2002" s="24"/>
      <c r="G2002" s="25" t="s">
        <v>18</v>
      </c>
      <c r="H2002" s="27">
        <v>15547027.890000004</v>
      </c>
      <c r="I2002" s="27">
        <f t="shared" ref="I2002:L2002" si="100">SUM(I1933:I2001)</f>
        <v>0</v>
      </c>
      <c r="J2002" s="27">
        <f t="shared" si="100"/>
        <v>0</v>
      </c>
      <c r="K2002" s="27">
        <f t="shared" si="100"/>
        <v>6009105.1500000004</v>
      </c>
      <c r="L2002" s="27">
        <f t="shared" si="100"/>
        <v>1019105.15</v>
      </c>
      <c r="M2002" s="27">
        <f>SUM(M1933:M2001)</f>
        <v>20537027.890000004</v>
      </c>
      <c r="N2002" s="12"/>
    </row>
    <row r="2003" spans="1:14" ht="15" x14ac:dyDescent="0.25">
      <c r="A2003" s="7"/>
      <c r="B2003" s="23" t="s">
        <v>480</v>
      </c>
      <c r="C2003" s="23"/>
      <c r="D2003" s="23"/>
      <c r="E2003" s="23"/>
      <c r="F2003" s="24"/>
      <c r="G2003" s="25"/>
      <c r="H2003" s="27"/>
      <c r="I2003" s="27"/>
      <c r="J2003" s="27"/>
      <c r="K2003" s="27"/>
      <c r="L2003" s="27"/>
      <c r="M2003" s="27"/>
      <c r="N2003" s="12"/>
    </row>
    <row r="2004" spans="1:14" x14ac:dyDescent="0.2">
      <c r="A2004" s="39"/>
      <c r="B2004" s="60">
        <v>1100122</v>
      </c>
      <c r="C2004" s="61" t="s">
        <v>481</v>
      </c>
      <c r="D2004" s="61" t="s">
        <v>297</v>
      </c>
      <c r="E2004" s="60">
        <v>2111</v>
      </c>
      <c r="F2004" s="61" t="s">
        <v>298</v>
      </c>
      <c r="G2004" s="53" t="s">
        <v>37</v>
      </c>
      <c r="H2004" s="15">
        <v>14207.17</v>
      </c>
      <c r="I2004" s="62"/>
      <c r="J2004" s="62"/>
      <c r="K2004" s="62"/>
      <c r="L2004" s="62"/>
      <c r="M2004" s="15">
        <f t="shared" ref="M2004:M2035" si="101">H2004+I2004-J2004+K2004-L2004</f>
        <v>14207.17</v>
      </c>
      <c r="N2004" s="12"/>
    </row>
    <row r="2005" spans="1:14" x14ac:dyDescent="0.2">
      <c r="A2005" s="39"/>
      <c r="B2005" s="60">
        <v>1100122</v>
      </c>
      <c r="C2005" s="61" t="s">
        <v>481</v>
      </c>
      <c r="D2005" s="61" t="s">
        <v>297</v>
      </c>
      <c r="E2005" s="60">
        <v>2121</v>
      </c>
      <c r="F2005" s="61" t="s">
        <v>298</v>
      </c>
      <c r="G2005" s="53" t="s">
        <v>119</v>
      </c>
      <c r="H2005" s="15">
        <v>0</v>
      </c>
      <c r="I2005" s="62"/>
      <c r="J2005" s="62"/>
      <c r="K2005" s="62"/>
      <c r="L2005" s="62"/>
      <c r="M2005" s="15">
        <f t="shared" si="101"/>
        <v>0</v>
      </c>
      <c r="N2005" s="12"/>
    </row>
    <row r="2006" spans="1:14" x14ac:dyDescent="0.2">
      <c r="A2006" s="39"/>
      <c r="B2006" s="60">
        <v>1100122</v>
      </c>
      <c r="C2006" s="61" t="s">
        <v>481</v>
      </c>
      <c r="D2006" s="61" t="s">
        <v>297</v>
      </c>
      <c r="E2006" s="60">
        <v>2141</v>
      </c>
      <c r="F2006" s="61" t="s">
        <v>298</v>
      </c>
      <c r="G2006" s="53" t="s">
        <v>39</v>
      </c>
      <c r="H2006" s="15">
        <v>0</v>
      </c>
      <c r="I2006" s="62"/>
      <c r="J2006" s="62"/>
      <c r="K2006" s="62"/>
      <c r="L2006" s="62"/>
      <c r="M2006" s="15">
        <f t="shared" si="101"/>
        <v>0</v>
      </c>
      <c r="N2006" s="12"/>
    </row>
    <row r="2007" spans="1:14" x14ac:dyDescent="0.2">
      <c r="A2007" s="39"/>
      <c r="B2007" s="60">
        <v>1100122</v>
      </c>
      <c r="C2007" s="61" t="s">
        <v>481</v>
      </c>
      <c r="D2007" s="61" t="s">
        <v>297</v>
      </c>
      <c r="E2007" s="60">
        <v>2161</v>
      </c>
      <c r="F2007" s="61" t="s">
        <v>298</v>
      </c>
      <c r="G2007" s="53" t="s">
        <v>40</v>
      </c>
      <c r="H2007" s="15">
        <v>3295.74</v>
      </c>
      <c r="I2007" s="62"/>
      <c r="J2007" s="62"/>
      <c r="K2007" s="62"/>
      <c r="L2007" s="62"/>
      <c r="M2007" s="15">
        <f t="shared" si="101"/>
        <v>3295.74</v>
      </c>
      <c r="N2007" s="12"/>
    </row>
    <row r="2008" spans="1:14" x14ac:dyDescent="0.2">
      <c r="A2008" s="39"/>
      <c r="B2008" s="60">
        <v>1100122</v>
      </c>
      <c r="C2008" s="61" t="s">
        <v>481</v>
      </c>
      <c r="D2008" s="61" t="s">
        <v>297</v>
      </c>
      <c r="E2008" s="60">
        <v>2212</v>
      </c>
      <c r="F2008" s="61" t="s">
        <v>298</v>
      </c>
      <c r="G2008" s="53" t="s">
        <v>41</v>
      </c>
      <c r="H2008" s="15">
        <v>51905.55</v>
      </c>
      <c r="I2008" s="62"/>
      <c r="J2008" s="62"/>
      <c r="K2008" s="62"/>
      <c r="L2008" s="62"/>
      <c r="M2008" s="15">
        <f t="shared" si="101"/>
        <v>51905.55</v>
      </c>
      <c r="N2008" s="12"/>
    </row>
    <row r="2009" spans="1:14" x14ac:dyDescent="0.2">
      <c r="A2009" s="39"/>
      <c r="B2009" s="60">
        <v>1100122</v>
      </c>
      <c r="C2009" s="61" t="s">
        <v>481</v>
      </c>
      <c r="D2009" s="61" t="s">
        <v>297</v>
      </c>
      <c r="E2009" s="60">
        <v>2411</v>
      </c>
      <c r="F2009" s="61" t="s">
        <v>298</v>
      </c>
      <c r="G2009" s="53" t="s">
        <v>75</v>
      </c>
      <c r="H2009" s="15">
        <v>0</v>
      </c>
      <c r="I2009" s="62"/>
      <c r="J2009" s="62"/>
      <c r="K2009" s="62"/>
      <c r="L2009" s="62"/>
      <c r="M2009" s="15">
        <f t="shared" si="101"/>
        <v>0</v>
      </c>
      <c r="N2009" s="12"/>
    </row>
    <row r="2010" spans="1:14" x14ac:dyDescent="0.2">
      <c r="A2010" s="39"/>
      <c r="B2010" s="60">
        <v>1100122</v>
      </c>
      <c r="C2010" s="61" t="s">
        <v>481</v>
      </c>
      <c r="D2010" s="61" t="s">
        <v>297</v>
      </c>
      <c r="E2010" s="60">
        <v>2421</v>
      </c>
      <c r="F2010" s="61" t="s">
        <v>298</v>
      </c>
      <c r="G2010" s="53" t="s">
        <v>130</v>
      </c>
      <c r="H2010" s="15">
        <v>0</v>
      </c>
      <c r="I2010" s="62"/>
      <c r="J2010" s="62"/>
      <c r="K2010" s="62"/>
      <c r="L2010" s="62"/>
      <c r="M2010" s="15">
        <f t="shared" si="101"/>
        <v>0</v>
      </c>
      <c r="N2010" s="12"/>
    </row>
    <row r="2011" spans="1:14" x14ac:dyDescent="0.2">
      <c r="A2011" s="39"/>
      <c r="B2011" s="60">
        <v>1100122</v>
      </c>
      <c r="C2011" s="61" t="s">
        <v>481</v>
      </c>
      <c r="D2011" s="61" t="s">
        <v>297</v>
      </c>
      <c r="E2011" s="60">
        <v>2431</v>
      </c>
      <c r="F2011" s="61" t="s">
        <v>298</v>
      </c>
      <c r="G2011" s="53" t="s">
        <v>76</v>
      </c>
      <c r="H2011" s="15">
        <v>0</v>
      </c>
      <c r="I2011" s="62"/>
      <c r="J2011" s="62"/>
      <c r="K2011" s="62"/>
      <c r="L2011" s="62"/>
      <c r="M2011" s="15">
        <f t="shared" si="101"/>
        <v>0</v>
      </c>
      <c r="N2011" s="12"/>
    </row>
    <row r="2012" spans="1:14" x14ac:dyDescent="0.2">
      <c r="A2012" s="39"/>
      <c r="B2012" s="60">
        <v>1100122</v>
      </c>
      <c r="C2012" s="61" t="s">
        <v>481</v>
      </c>
      <c r="D2012" s="61" t="s">
        <v>297</v>
      </c>
      <c r="E2012" s="60">
        <v>2441</v>
      </c>
      <c r="F2012" s="61" t="s">
        <v>298</v>
      </c>
      <c r="G2012" s="53" t="s">
        <v>77</v>
      </c>
      <c r="H2012" s="15">
        <v>0</v>
      </c>
      <c r="I2012" s="62"/>
      <c r="J2012" s="62"/>
      <c r="K2012" s="62"/>
      <c r="L2012" s="62"/>
      <c r="M2012" s="15">
        <f t="shared" si="101"/>
        <v>0</v>
      </c>
      <c r="N2012" s="12"/>
    </row>
    <row r="2013" spans="1:14" x14ac:dyDescent="0.2">
      <c r="A2013" s="39"/>
      <c r="B2013" s="60">
        <v>1100122</v>
      </c>
      <c r="C2013" s="61" t="s">
        <v>481</v>
      </c>
      <c r="D2013" s="61" t="s">
        <v>297</v>
      </c>
      <c r="E2013" s="60">
        <v>2451</v>
      </c>
      <c r="F2013" s="61" t="s">
        <v>298</v>
      </c>
      <c r="G2013" s="53" t="s">
        <v>120</v>
      </c>
      <c r="H2013" s="15">
        <v>0</v>
      </c>
      <c r="I2013" s="62"/>
      <c r="J2013" s="62"/>
      <c r="K2013" s="62"/>
      <c r="L2013" s="62"/>
      <c r="M2013" s="15">
        <f t="shared" si="101"/>
        <v>0</v>
      </c>
      <c r="N2013" s="12"/>
    </row>
    <row r="2014" spans="1:14" x14ac:dyDescent="0.2">
      <c r="A2014" s="39"/>
      <c r="B2014" s="60">
        <v>1100122</v>
      </c>
      <c r="C2014" s="61" t="s">
        <v>481</v>
      </c>
      <c r="D2014" s="61" t="s">
        <v>297</v>
      </c>
      <c r="E2014" s="60">
        <v>2461</v>
      </c>
      <c r="F2014" s="61" t="s">
        <v>298</v>
      </c>
      <c r="G2014" s="53" t="s">
        <v>43</v>
      </c>
      <c r="H2014" s="15">
        <v>0</v>
      </c>
      <c r="I2014" s="62"/>
      <c r="J2014" s="62"/>
      <c r="K2014" s="62"/>
      <c r="L2014" s="62"/>
      <c r="M2014" s="15">
        <f t="shared" si="101"/>
        <v>0</v>
      </c>
      <c r="N2014" s="12"/>
    </row>
    <row r="2015" spans="1:14" x14ac:dyDescent="0.2">
      <c r="A2015" s="39"/>
      <c r="B2015" s="60">
        <v>1100122</v>
      </c>
      <c r="C2015" s="61" t="s">
        <v>481</v>
      </c>
      <c r="D2015" s="61" t="s">
        <v>297</v>
      </c>
      <c r="E2015" s="60">
        <v>2471</v>
      </c>
      <c r="F2015" s="61" t="s">
        <v>298</v>
      </c>
      <c r="G2015" s="53" t="s">
        <v>78</v>
      </c>
      <c r="H2015" s="15">
        <v>0</v>
      </c>
      <c r="I2015" s="62"/>
      <c r="J2015" s="62"/>
      <c r="K2015" s="62"/>
      <c r="L2015" s="62"/>
      <c r="M2015" s="15">
        <f t="shared" si="101"/>
        <v>0</v>
      </c>
      <c r="N2015" s="12"/>
    </row>
    <row r="2016" spans="1:14" x14ac:dyDescent="0.2">
      <c r="A2016" s="39"/>
      <c r="B2016" s="60">
        <v>1100122</v>
      </c>
      <c r="C2016" s="61" t="s">
        <v>481</v>
      </c>
      <c r="D2016" s="61" t="s">
        <v>297</v>
      </c>
      <c r="E2016" s="60">
        <v>2481</v>
      </c>
      <c r="F2016" s="61" t="s">
        <v>298</v>
      </c>
      <c r="G2016" s="53" t="s">
        <v>79</v>
      </c>
      <c r="H2016" s="15">
        <v>0</v>
      </c>
      <c r="I2016" s="62"/>
      <c r="J2016" s="62"/>
      <c r="K2016" s="62"/>
      <c r="L2016" s="62"/>
      <c r="M2016" s="15">
        <f t="shared" si="101"/>
        <v>0</v>
      </c>
      <c r="N2016" s="12"/>
    </row>
    <row r="2017" spans="1:14" x14ac:dyDescent="0.2">
      <c r="A2017" s="39"/>
      <c r="B2017" s="60">
        <v>1100122</v>
      </c>
      <c r="C2017" s="61" t="s">
        <v>481</v>
      </c>
      <c r="D2017" s="61" t="s">
        <v>297</v>
      </c>
      <c r="E2017" s="60">
        <v>2491</v>
      </c>
      <c r="F2017" s="61" t="s">
        <v>298</v>
      </c>
      <c r="G2017" s="53" t="s">
        <v>80</v>
      </c>
      <c r="H2017" s="15">
        <v>0</v>
      </c>
      <c r="I2017" s="62"/>
      <c r="J2017" s="62"/>
      <c r="K2017" s="62"/>
      <c r="L2017" s="62"/>
      <c r="M2017" s="15">
        <f t="shared" si="101"/>
        <v>0</v>
      </c>
      <c r="N2017" s="12"/>
    </row>
    <row r="2018" spans="1:14" x14ac:dyDescent="0.2">
      <c r="A2018" s="39"/>
      <c r="B2018" s="60">
        <v>1100122</v>
      </c>
      <c r="C2018" s="61" t="s">
        <v>481</v>
      </c>
      <c r="D2018" s="61" t="s">
        <v>297</v>
      </c>
      <c r="E2018" s="60">
        <v>2561</v>
      </c>
      <c r="F2018" s="61" t="s">
        <v>298</v>
      </c>
      <c r="G2018" s="53" t="s">
        <v>81</v>
      </c>
      <c r="H2018" s="15">
        <v>0</v>
      </c>
      <c r="I2018" s="62"/>
      <c r="J2018" s="62"/>
      <c r="K2018" s="62"/>
      <c r="L2018" s="62"/>
      <c r="M2018" s="15">
        <f t="shared" si="101"/>
        <v>0</v>
      </c>
      <c r="N2018" s="12"/>
    </row>
    <row r="2019" spans="1:14" x14ac:dyDescent="0.2">
      <c r="A2019" s="39"/>
      <c r="B2019" s="60">
        <v>1100122</v>
      </c>
      <c r="C2019" s="61" t="s">
        <v>481</v>
      </c>
      <c r="D2019" s="61" t="s">
        <v>297</v>
      </c>
      <c r="E2019" s="60">
        <v>2711</v>
      </c>
      <c r="F2019" s="61" t="s">
        <v>298</v>
      </c>
      <c r="G2019" s="53" t="s">
        <v>160</v>
      </c>
      <c r="H2019" s="15">
        <v>0</v>
      </c>
      <c r="I2019" s="62"/>
      <c r="J2019" s="62"/>
      <c r="K2019" s="62"/>
      <c r="L2019" s="62"/>
      <c r="M2019" s="15">
        <f t="shared" si="101"/>
        <v>0</v>
      </c>
      <c r="N2019" s="12"/>
    </row>
    <row r="2020" spans="1:14" x14ac:dyDescent="0.2">
      <c r="A2020" s="39"/>
      <c r="B2020" s="60">
        <v>1100122</v>
      </c>
      <c r="C2020" s="61" t="s">
        <v>481</v>
      </c>
      <c r="D2020" s="61" t="s">
        <v>297</v>
      </c>
      <c r="E2020" s="60">
        <v>2722</v>
      </c>
      <c r="F2020" s="61" t="s">
        <v>298</v>
      </c>
      <c r="G2020" s="53" t="s">
        <v>82</v>
      </c>
      <c r="H2020" s="15">
        <v>0</v>
      </c>
      <c r="I2020" s="62"/>
      <c r="J2020" s="62"/>
      <c r="K2020" s="62"/>
      <c r="L2020" s="62"/>
      <c r="M2020" s="15">
        <f t="shared" si="101"/>
        <v>0</v>
      </c>
      <c r="N2020" s="12"/>
    </row>
    <row r="2021" spans="1:14" x14ac:dyDescent="0.2">
      <c r="A2021" s="39"/>
      <c r="B2021" s="60">
        <v>1100122</v>
      </c>
      <c r="C2021" s="61" t="s">
        <v>481</v>
      </c>
      <c r="D2021" s="61" t="s">
        <v>297</v>
      </c>
      <c r="E2021" s="60">
        <v>2911</v>
      </c>
      <c r="F2021" s="61" t="s">
        <v>298</v>
      </c>
      <c r="G2021" s="53" t="s">
        <v>44</v>
      </c>
      <c r="H2021" s="15">
        <v>0</v>
      </c>
      <c r="I2021" s="62"/>
      <c r="J2021" s="62"/>
      <c r="K2021" s="62"/>
      <c r="L2021" s="62"/>
      <c r="M2021" s="15">
        <f t="shared" si="101"/>
        <v>0</v>
      </c>
      <c r="N2021" s="12"/>
    </row>
    <row r="2022" spans="1:14" x14ac:dyDescent="0.2">
      <c r="A2022" s="39"/>
      <c r="B2022" s="60">
        <v>1100122</v>
      </c>
      <c r="C2022" s="61" t="s">
        <v>481</v>
      </c>
      <c r="D2022" s="61" t="s">
        <v>297</v>
      </c>
      <c r="E2022" s="60">
        <v>2921</v>
      </c>
      <c r="F2022" s="61" t="s">
        <v>298</v>
      </c>
      <c r="G2022" s="53" t="s">
        <v>122</v>
      </c>
      <c r="H2022" s="15">
        <v>0</v>
      </c>
      <c r="I2022" s="62"/>
      <c r="J2022" s="62"/>
      <c r="K2022" s="62"/>
      <c r="L2022" s="62"/>
      <c r="M2022" s="15">
        <f t="shared" si="101"/>
        <v>0</v>
      </c>
      <c r="N2022" s="12"/>
    </row>
    <row r="2023" spans="1:14" x14ac:dyDescent="0.2">
      <c r="A2023" s="39"/>
      <c r="B2023" s="60">
        <v>1100122</v>
      </c>
      <c r="C2023" s="61" t="s">
        <v>481</v>
      </c>
      <c r="D2023" s="61" t="s">
        <v>297</v>
      </c>
      <c r="E2023" s="60">
        <v>2941</v>
      </c>
      <c r="F2023" s="61" t="s">
        <v>298</v>
      </c>
      <c r="G2023" s="53" t="s">
        <v>45</v>
      </c>
      <c r="H2023" s="15">
        <v>0</v>
      </c>
      <c r="I2023" s="62"/>
      <c r="J2023" s="62"/>
      <c r="K2023" s="62"/>
      <c r="L2023" s="62"/>
      <c r="M2023" s="15">
        <f t="shared" si="101"/>
        <v>0</v>
      </c>
      <c r="N2023" s="12"/>
    </row>
    <row r="2024" spans="1:14" x14ac:dyDescent="0.2">
      <c r="A2024" s="39"/>
      <c r="B2024" s="60">
        <v>1100122</v>
      </c>
      <c r="C2024" s="61" t="s">
        <v>481</v>
      </c>
      <c r="D2024" s="61" t="s">
        <v>297</v>
      </c>
      <c r="E2024" s="60">
        <v>2961</v>
      </c>
      <c r="F2024" s="61" t="s">
        <v>298</v>
      </c>
      <c r="G2024" s="53" t="s">
        <v>123</v>
      </c>
      <c r="H2024" s="15">
        <v>0</v>
      </c>
      <c r="I2024" s="62"/>
      <c r="J2024" s="62"/>
      <c r="K2024" s="62"/>
      <c r="L2024" s="62"/>
      <c r="M2024" s="15">
        <f t="shared" si="101"/>
        <v>0</v>
      </c>
      <c r="N2024" s="12"/>
    </row>
    <row r="2025" spans="1:14" x14ac:dyDescent="0.2">
      <c r="A2025" s="39"/>
      <c r="B2025" s="60">
        <v>1100122</v>
      </c>
      <c r="C2025" s="61" t="s">
        <v>481</v>
      </c>
      <c r="D2025" s="61" t="s">
        <v>297</v>
      </c>
      <c r="E2025" s="60">
        <v>2981</v>
      </c>
      <c r="F2025" s="61" t="s">
        <v>298</v>
      </c>
      <c r="G2025" s="53" t="s">
        <v>299</v>
      </c>
      <c r="H2025" s="15">
        <v>0</v>
      </c>
      <c r="I2025" s="62"/>
      <c r="J2025" s="62"/>
      <c r="K2025" s="62"/>
      <c r="L2025" s="62"/>
      <c r="M2025" s="15">
        <f t="shared" si="101"/>
        <v>0</v>
      </c>
      <c r="N2025" s="12"/>
    </row>
    <row r="2026" spans="1:14" x14ac:dyDescent="0.2">
      <c r="A2026" s="39"/>
      <c r="B2026" s="60">
        <v>1100122</v>
      </c>
      <c r="C2026" s="61" t="s">
        <v>481</v>
      </c>
      <c r="D2026" s="61" t="s">
        <v>297</v>
      </c>
      <c r="E2026" s="60">
        <v>2991</v>
      </c>
      <c r="F2026" s="61" t="s">
        <v>298</v>
      </c>
      <c r="G2026" s="53" t="s">
        <v>207</v>
      </c>
      <c r="H2026" s="15">
        <v>0</v>
      </c>
      <c r="I2026" s="62"/>
      <c r="J2026" s="62"/>
      <c r="K2026" s="62"/>
      <c r="L2026" s="62"/>
      <c r="M2026" s="15">
        <f t="shared" si="101"/>
        <v>0</v>
      </c>
      <c r="N2026" s="12"/>
    </row>
    <row r="2027" spans="1:14" x14ac:dyDescent="0.2">
      <c r="A2027" s="39"/>
      <c r="B2027" s="60">
        <v>1100122</v>
      </c>
      <c r="C2027" s="61" t="s">
        <v>481</v>
      </c>
      <c r="D2027" s="61" t="s">
        <v>297</v>
      </c>
      <c r="E2027" s="60">
        <v>3361</v>
      </c>
      <c r="F2027" s="61" t="s">
        <v>298</v>
      </c>
      <c r="G2027" s="53" t="s">
        <v>47</v>
      </c>
      <c r="H2027" s="15">
        <v>11832</v>
      </c>
      <c r="I2027" s="62"/>
      <c r="J2027" s="62"/>
      <c r="K2027" s="62"/>
      <c r="L2027" s="62"/>
      <c r="M2027" s="15">
        <f t="shared" si="101"/>
        <v>11832</v>
      </c>
      <c r="N2027" s="12"/>
    </row>
    <row r="2028" spans="1:14" x14ac:dyDescent="0.2">
      <c r="A2028" s="39"/>
      <c r="B2028" s="60">
        <v>1100122</v>
      </c>
      <c r="C2028" s="61" t="s">
        <v>481</v>
      </c>
      <c r="D2028" s="61" t="s">
        <v>297</v>
      </c>
      <c r="E2028" s="60">
        <v>3441</v>
      </c>
      <c r="F2028" s="61" t="s">
        <v>298</v>
      </c>
      <c r="G2028" s="53" t="s">
        <v>90</v>
      </c>
      <c r="H2028" s="15">
        <v>2945619.67</v>
      </c>
      <c r="I2028" s="62"/>
      <c r="J2028" s="62"/>
      <c r="K2028" s="62"/>
      <c r="L2028" s="62"/>
      <c r="M2028" s="15">
        <f t="shared" si="101"/>
        <v>2945619.67</v>
      </c>
      <c r="N2028" s="12"/>
    </row>
    <row r="2029" spans="1:14" x14ac:dyDescent="0.2">
      <c r="A2029" s="39"/>
      <c r="B2029" s="60">
        <v>1100122</v>
      </c>
      <c r="C2029" s="61" t="s">
        <v>481</v>
      </c>
      <c r="D2029" s="61" t="s">
        <v>297</v>
      </c>
      <c r="E2029" s="60">
        <v>3511</v>
      </c>
      <c r="F2029" s="61" t="s">
        <v>298</v>
      </c>
      <c r="G2029" s="53" t="s">
        <v>91</v>
      </c>
      <c r="H2029" s="15">
        <v>0</v>
      </c>
      <c r="I2029" s="62"/>
      <c r="J2029" s="62"/>
      <c r="K2029" s="62"/>
      <c r="L2029" s="62"/>
      <c r="M2029" s="15">
        <f t="shared" si="101"/>
        <v>0</v>
      </c>
      <c r="N2029" s="12"/>
    </row>
    <row r="2030" spans="1:14" x14ac:dyDescent="0.2">
      <c r="A2030" s="39"/>
      <c r="B2030" s="60">
        <v>1100122</v>
      </c>
      <c r="C2030" s="61" t="s">
        <v>481</v>
      </c>
      <c r="D2030" s="61" t="s">
        <v>297</v>
      </c>
      <c r="E2030" s="60">
        <v>3521</v>
      </c>
      <c r="F2030" s="61" t="s">
        <v>298</v>
      </c>
      <c r="G2030" s="53" t="s">
        <v>136</v>
      </c>
      <c r="H2030" s="15">
        <v>0</v>
      </c>
      <c r="I2030" s="62"/>
      <c r="J2030" s="62"/>
      <c r="K2030" s="62"/>
      <c r="L2030" s="62"/>
      <c r="M2030" s="15">
        <f t="shared" si="101"/>
        <v>0</v>
      </c>
      <c r="N2030" s="12"/>
    </row>
    <row r="2031" spans="1:14" x14ac:dyDescent="0.2">
      <c r="A2031" s="39"/>
      <c r="B2031" s="60">
        <v>1100122</v>
      </c>
      <c r="C2031" s="61" t="s">
        <v>481</v>
      </c>
      <c r="D2031" s="61" t="s">
        <v>297</v>
      </c>
      <c r="E2031" s="60">
        <v>3531</v>
      </c>
      <c r="F2031" s="61" t="s">
        <v>298</v>
      </c>
      <c r="G2031" s="53" t="s">
        <v>50</v>
      </c>
      <c r="H2031" s="15">
        <v>0</v>
      </c>
      <c r="I2031" s="62"/>
      <c r="J2031" s="62"/>
      <c r="K2031" s="62"/>
      <c r="L2031" s="62"/>
      <c r="M2031" s="15">
        <f t="shared" si="101"/>
        <v>0</v>
      </c>
      <c r="N2031" s="12"/>
    </row>
    <row r="2032" spans="1:14" x14ac:dyDescent="0.2">
      <c r="A2032" s="39"/>
      <c r="B2032" s="60">
        <v>1100122</v>
      </c>
      <c r="C2032" s="61" t="s">
        <v>481</v>
      </c>
      <c r="D2032" s="61" t="s">
        <v>297</v>
      </c>
      <c r="E2032" s="60">
        <v>3551</v>
      </c>
      <c r="F2032" s="61" t="s">
        <v>298</v>
      </c>
      <c r="G2032" s="53" t="s">
        <v>124</v>
      </c>
      <c r="H2032" s="15">
        <v>542</v>
      </c>
      <c r="I2032" s="62"/>
      <c r="J2032" s="62"/>
      <c r="K2032" s="62"/>
      <c r="L2032" s="62"/>
      <c r="M2032" s="15">
        <f t="shared" si="101"/>
        <v>542</v>
      </c>
      <c r="N2032" s="12"/>
    </row>
    <row r="2033" spans="1:14" x14ac:dyDescent="0.2">
      <c r="A2033" s="39"/>
      <c r="B2033" s="60">
        <v>1100122</v>
      </c>
      <c r="C2033" s="61" t="s">
        <v>481</v>
      </c>
      <c r="D2033" s="61" t="s">
        <v>297</v>
      </c>
      <c r="E2033" s="60">
        <v>3571</v>
      </c>
      <c r="F2033" s="61" t="s">
        <v>298</v>
      </c>
      <c r="G2033" s="53" t="s">
        <v>92</v>
      </c>
      <c r="H2033" s="15">
        <v>0</v>
      </c>
      <c r="I2033" s="62"/>
      <c r="J2033" s="62"/>
      <c r="K2033" s="62"/>
      <c r="L2033" s="62"/>
      <c r="M2033" s="15">
        <f t="shared" si="101"/>
        <v>0</v>
      </c>
      <c r="N2033" s="12"/>
    </row>
    <row r="2034" spans="1:14" x14ac:dyDescent="0.2">
      <c r="A2034" s="39"/>
      <c r="B2034" s="60">
        <v>1100122</v>
      </c>
      <c r="C2034" s="61" t="s">
        <v>481</v>
      </c>
      <c r="D2034" s="61" t="s">
        <v>297</v>
      </c>
      <c r="E2034" s="60">
        <v>3591</v>
      </c>
      <c r="F2034" s="61" t="s">
        <v>298</v>
      </c>
      <c r="G2034" s="53" t="s">
        <v>93</v>
      </c>
      <c r="H2034" s="15">
        <v>0</v>
      </c>
      <c r="I2034" s="62"/>
      <c r="J2034" s="62"/>
      <c r="K2034" s="62"/>
      <c r="L2034" s="62"/>
      <c r="M2034" s="15">
        <f t="shared" si="101"/>
        <v>0</v>
      </c>
      <c r="N2034" s="12"/>
    </row>
    <row r="2035" spans="1:14" x14ac:dyDescent="0.2">
      <c r="A2035" s="39"/>
      <c r="B2035" s="60">
        <v>1100122</v>
      </c>
      <c r="C2035" s="61" t="s">
        <v>481</v>
      </c>
      <c r="D2035" s="61" t="s">
        <v>297</v>
      </c>
      <c r="E2035" s="60">
        <v>3612</v>
      </c>
      <c r="F2035" s="61" t="s">
        <v>298</v>
      </c>
      <c r="G2035" s="53" t="s">
        <v>125</v>
      </c>
      <c r="H2035" s="15">
        <v>0</v>
      </c>
      <c r="I2035" s="62"/>
      <c r="J2035" s="62"/>
      <c r="K2035" s="62"/>
      <c r="L2035" s="62"/>
      <c r="M2035" s="15">
        <f t="shared" si="101"/>
        <v>0</v>
      </c>
      <c r="N2035" s="12"/>
    </row>
    <row r="2036" spans="1:14" x14ac:dyDescent="0.2">
      <c r="A2036" s="39"/>
      <c r="B2036" s="60">
        <v>1100122</v>
      </c>
      <c r="C2036" s="61" t="s">
        <v>481</v>
      </c>
      <c r="D2036" s="61" t="s">
        <v>297</v>
      </c>
      <c r="E2036" s="60">
        <v>5111</v>
      </c>
      <c r="F2036" s="61" t="s">
        <v>298</v>
      </c>
      <c r="G2036" s="53" t="s">
        <v>137</v>
      </c>
      <c r="H2036" s="15">
        <v>0</v>
      </c>
      <c r="I2036" s="62"/>
      <c r="J2036" s="62"/>
      <c r="K2036" s="62"/>
      <c r="L2036" s="62"/>
      <c r="M2036" s="15">
        <f t="shared" ref="M2036:M2052" si="102">H2036+I2036-J2036+K2036-L2036</f>
        <v>0</v>
      </c>
      <c r="N2036" s="12"/>
    </row>
    <row r="2037" spans="1:14" x14ac:dyDescent="0.2">
      <c r="A2037" s="39"/>
      <c r="B2037" s="60">
        <v>1100122</v>
      </c>
      <c r="C2037" s="61" t="s">
        <v>481</v>
      </c>
      <c r="D2037" s="61" t="s">
        <v>297</v>
      </c>
      <c r="E2037" s="60">
        <v>5151</v>
      </c>
      <c r="F2037" s="61" t="s">
        <v>298</v>
      </c>
      <c r="G2037" s="53" t="s">
        <v>128</v>
      </c>
      <c r="H2037" s="15">
        <v>0</v>
      </c>
      <c r="I2037" s="62"/>
      <c r="J2037" s="62"/>
      <c r="K2037" s="62"/>
      <c r="L2037" s="62"/>
      <c r="M2037" s="15">
        <f t="shared" si="102"/>
        <v>0</v>
      </c>
      <c r="N2037" s="12"/>
    </row>
    <row r="2038" spans="1:14" x14ac:dyDescent="0.2">
      <c r="A2038" s="39"/>
      <c r="B2038" s="60">
        <v>1100122</v>
      </c>
      <c r="C2038" s="61" t="s">
        <v>481</v>
      </c>
      <c r="D2038" s="61" t="s">
        <v>297</v>
      </c>
      <c r="E2038" s="60">
        <v>5191</v>
      </c>
      <c r="F2038" s="61" t="s">
        <v>298</v>
      </c>
      <c r="G2038" s="53" t="s">
        <v>198</v>
      </c>
      <c r="H2038" s="15">
        <v>0</v>
      </c>
      <c r="I2038" s="62"/>
      <c r="J2038" s="62"/>
      <c r="K2038" s="62"/>
      <c r="L2038" s="62"/>
      <c r="M2038" s="15">
        <f t="shared" si="102"/>
        <v>0</v>
      </c>
      <c r="N2038" s="12"/>
    </row>
    <row r="2039" spans="1:14" x14ac:dyDescent="0.2">
      <c r="A2039" s="39"/>
      <c r="B2039" s="60">
        <v>1100122</v>
      </c>
      <c r="C2039" s="61" t="s">
        <v>481</v>
      </c>
      <c r="D2039" s="61" t="s">
        <v>297</v>
      </c>
      <c r="E2039" s="60">
        <v>5291</v>
      </c>
      <c r="F2039" s="61" t="s">
        <v>298</v>
      </c>
      <c r="G2039" s="53" t="s">
        <v>300</v>
      </c>
      <c r="H2039" s="15">
        <v>0</v>
      </c>
      <c r="I2039" s="62"/>
      <c r="J2039" s="62"/>
      <c r="K2039" s="62"/>
      <c r="L2039" s="62"/>
      <c r="M2039" s="15">
        <f t="shared" si="102"/>
        <v>0</v>
      </c>
      <c r="N2039" s="12"/>
    </row>
    <row r="2040" spans="1:14" x14ac:dyDescent="0.2">
      <c r="A2040" s="39"/>
      <c r="B2040" s="60">
        <v>1100122</v>
      </c>
      <c r="C2040" s="61" t="s">
        <v>481</v>
      </c>
      <c r="D2040" s="61" t="s">
        <v>297</v>
      </c>
      <c r="E2040" s="60">
        <v>5411</v>
      </c>
      <c r="F2040" s="61" t="s">
        <v>298</v>
      </c>
      <c r="G2040" s="53" t="s">
        <v>108</v>
      </c>
      <c r="H2040" s="15">
        <v>0</v>
      </c>
      <c r="I2040" s="62"/>
      <c r="J2040" s="62"/>
      <c r="K2040" s="62"/>
      <c r="L2040" s="62"/>
      <c r="M2040" s="15">
        <f t="shared" si="102"/>
        <v>0</v>
      </c>
      <c r="N2040" s="12"/>
    </row>
    <row r="2041" spans="1:14" x14ac:dyDescent="0.2">
      <c r="A2041" s="39"/>
      <c r="B2041" s="60">
        <v>1500522</v>
      </c>
      <c r="C2041" s="61" t="s">
        <v>481</v>
      </c>
      <c r="D2041" s="61" t="s">
        <v>297</v>
      </c>
      <c r="E2041" s="60">
        <v>1131</v>
      </c>
      <c r="F2041" s="61" t="s">
        <v>298</v>
      </c>
      <c r="G2041" s="53" t="s">
        <v>55</v>
      </c>
      <c r="H2041" s="15">
        <v>413937.22</v>
      </c>
      <c r="I2041" s="62"/>
      <c r="J2041" s="62"/>
      <c r="K2041" s="63"/>
      <c r="L2041" s="64"/>
      <c r="M2041" s="15">
        <f t="shared" si="102"/>
        <v>413937.22</v>
      </c>
      <c r="N2041" s="12"/>
    </row>
    <row r="2042" spans="1:14" x14ac:dyDescent="0.2">
      <c r="A2042" s="39"/>
      <c r="B2042" s="60">
        <v>1500522</v>
      </c>
      <c r="C2042" s="61" t="s">
        <v>481</v>
      </c>
      <c r="D2042" s="61" t="s">
        <v>297</v>
      </c>
      <c r="E2042" s="60">
        <v>1321</v>
      </c>
      <c r="F2042" s="61" t="s">
        <v>298</v>
      </c>
      <c r="G2042" s="53" t="s">
        <v>56</v>
      </c>
      <c r="H2042" s="15">
        <v>13239.9</v>
      </c>
      <c r="I2042" s="62"/>
      <c r="J2042" s="62"/>
      <c r="K2042" s="63"/>
      <c r="L2042" s="64"/>
      <c r="M2042" s="15">
        <f t="shared" si="102"/>
        <v>13239.9</v>
      </c>
      <c r="N2042" s="12"/>
    </row>
    <row r="2043" spans="1:14" x14ac:dyDescent="0.2">
      <c r="A2043" s="39"/>
      <c r="B2043" s="60">
        <v>1500522</v>
      </c>
      <c r="C2043" s="61" t="s">
        <v>481</v>
      </c>
      <c r="D2043" s="61" t="s">
        <v>297</v>
      </c>
      <c r="E2043" s="60">
        <v>1323</v>
      </c>
      <c r="F2043" s="61" t="s">
        <v>298</v>
      </c>
      <c r="G2043" s="53" t="s">
        <v>57</v>
      </c>
      <c r="H2043" s="15">
        <v>47977.71</v>
      </c>
      <c r="I2043" s="62"/>
      <c r="J2043" s="62"/>
      <c r="K2043" s="63"/>
      <c r="L2043" s="64"/>
      <c r="M2043" s="15">
        <f t="shared" si="102"/>
        <v>47977.71</v>
      </c>
      <c r="N2043" s="12"/>
    </row>
    <row r="2044" spans="1:14" x14ac:dyDescent="0.2">
      <c r="A2044" s="39"/>
      <c r="B2044" s="60">
        <v>1500522</v>
      </c>
      <c r="C2044" s="61" t="s">
        <v>481</v>
      </c>
      <c r="D2044" s="61" t="s">
        <v>297</v>
      </c>
      <c r="E2044" s="60">
        <v>1413</v>
      </c>
      <c r="F2044" s="61" t="s">
        <v>298</v>
      </c>
      <c r="G2044" s="53" t="s">
        <v>58</v>
      </c>
      <c r="H2044" s="15">
        <v>64149.79</v>
      </c>
      <c r="I2044" s="62"/>
      <c r="J2044" s="62"/>
      <c r="K2044" s="62"/>
      <c r="L2044" s="62"/>
      <c r="M2044" s="15">
        <f t="shared" si="102"/>
        <v>64149.79</v>
      </c>
      <c r="N2044" s="12"/>
    </row>
    <row r="2045" spans="1:14" x14ac:dyDescent="0.2">
      <c r="A2045" s="39"/>
      <c r="B2045" s="60">
        <v>1500522</v>
      </c>
      <c r="C2045" s="61" t="s">
        <v>481</v>
      </c>
      <c r="D2045" s="61" t="s">
        <v>297</v>
      </c>
      <c r="E2045" s="60">
        <v>1421</v>
      </c>
      <c r="F2045" s="61" t="s">
        <v>298</v>
      </c>
      <c r="G2045" s="53" t="s">
        <v>59</v>
      </c>
      <c r="H2045" s="15">
        <v>18041.63</v>
      </c>
      <c r="I2045" s="62"/>
      <c r="J2045" s="62"/>
      <c r="K2045" s="62"/>
      <c r="L2045" s="62"/>
      <c r="M2045" s="15">
        <f t="shared" si="102"/>
        <v>18041.63</v>
      </c>
      <c r="N2045" s="12"/>
    </row>
    <row r="2046" spans="1:14" x14ac:dyDescent="0.2">
      <c r="A2046" s="39"/>
      <c r="B2046" s="60">
        <v>1500522</v>
      </c>
      <c r="C2046" s="61" t="s">
        <v>481</v>
      </c>
      <c r="D2046" s="61" t="s">
        <v>297</v>
      </c>
      <c r="E2046" s="60">
        <v>1431</v>
      </c>
      <c r="F2046" s="61" t="s">
        <v>298</v>
      </c>
      <c r="G2046" s="53" t="s">
        <v>60</v>
      </c>
      <c r="H2046" s="15">
        <v>19634.689999999999</v>
      </c>
      <c r="I2046" s="62"/>
      <c r="J2046" s="62"/>
      <c r="K2046" s="62"/>
      <c r="L2046" s="62"/>
      <c r="M2046" s="15">
        <f t="shared" si="102"/>
        <v>19634.689999999999</v>
      </c>
      <c r="N2046" s="12"/>
    </row>
    <row r="2047" spans="1:14" x14ac:dyDescent="0.2">
      <c r="A2047" s="39"/>
      <c r="B2047" s="60">
        <v>1500522</v>
      </c>
      <c r="C2047" s="61" t="s">
        <v>481</v>
      </c>
      <c r="D2047" s="61" t="s">
        <v>297</v>
      </c>
      <c r="E2047" s="60">
        <v>1542</v>
      </c>
      <c r="F2047" s="61" t="s">
        <v>298</v>
      </c>
      <c r="G2047" s="53" t="s">
        <v>63</v>
      </c>
      <c r="H2047" s="15">
        <v>15321.39</v>
      </c>
      <c r="I2047" s="62"/>
      <c r="J2047" s="62"/>
      <c r="K2047" s="63"/>
      <c r="L2047" s="62"/>
      <c r="M2047" s="15">
        <f t="shared" si="102"/>
        <v>15321.39</v>
      </c>
      <c r="N2047" s="12"/>
    </row>
    <row r="2048" spans="1:14" x14ac:dyDescent="0.2">
      <c r="A2048" s="39"/>
      <c r="B2048" s="60">
        <v>1500522</v>
      </c>
      <c r="C2048" s="61" t="s">
        <v>481</v>
      </c>
      <c r="D2048" s="61" t="s">
        <v>297</v>
      </c>
      <c r="E2048" s="60">
        <v>1543</v>
      </c>
      <c r="F2048" s="61" t="s">
        <v>298</v>
      </c>
      <c r="G2048" s="53" t="s">
        <v>64</v>
      </c>
      <c r="H2048" s="15">
        <v>7731.46</v>
      </c>
      <c r="I2048" s="62"/>
      <c r="J2048" s="62"/>
      <c r="K2048" s="63"/>
      <c r="L2048" s="62"/>
      <c r="M2048" s="15">
        <f t="shared" si="102"/>
        <v>7731.46</v>
      </c>
      <c r="N2048" s="12"/>
    </row>
    <row r="2049" spans="1:14" x14ac:dyDescent="0.2">
      <c r="A2049" s="39"/>
      <c r="B2049" s="60">
        <v>1500522</v>
      </c>
      <c r="C2049" s="61" t="s">
        <v>481</v>
      </c>
      <c r="D2049" s="61" t="s">
        <v>297</v>
      </c>
      <c r="E2049" s="60">
        <v>1544</v>
      </c>
      <c r="F2049" s="61" t="s">
        <v>298</v>
      </c>
      <c r="G2049" s="53" t="s">
        <v>65</v>
      </c>
      <c r="H2049" s="15">
        <v>1225.99</v>
      </c>
      <c r="I2049" s="62"/>
      <c r="J2049" s="62"/>
      <c r="K2049" s="63"/>
      <c r="L2049" s="64"/>
      <c r="M2049" s="15">
        <f t="shared" si="102"/>
        <v>1225.99</v>
      </c>
      <c r="N2049" s="12"/>
    </row>
    <row r="2050" spans="1:14" x14ac:dyDescent="0.2">
      <c r="A2050" s="39"/>
      <c r="B2050" s="60">
        <v>1500522</v>
      </c>
      <c r="C2050" s="61" t="s">
        <v>481</v>
      </c>
      <c r="D2050" s="61" t="s">
        <v>297</v>
      </c>
      <c r="E2050" s="60">
        <v>1591</v>
      </c>
      <c r="F2050" s="61" t="s">
        <v>298</v>
      </c>
      <c r="G2050" s="53" t="s">
        <v>111</v>
      </c>
      <c r="H2050" s="15">
        <v>5642.84</v>
      </c>
      <c r="I2050" s="62"/>
      <c r="J2050" s="62"/>
      <c r="K2050" s="62"/>
      <c r="L2050" s="62"/>
      <c r="M2050" s="15">
        <f t="shared" si="102"/>
        <v>5642.84</v>
      </c>
      <c r="N2050" s="12"/>
    </row>
    <row r="2051" spans="1:14" x14ac:dyDescent="0.2">
      <c r="A2051" s="39"/>
      <c r="B2051" s="60">
        <v>1500522</v>
      </c>
      <c r="C2051" s="61" t="s">
        <v>481</v>
      </c>
      <c r="D2051" s="61" t="s">
        <v>297</v>
      </c>
      <c r="E2051" s="60">
        <v>3981</v>
      </c>
      <c r="F2051" s="61" t="s">
        <v>298</v>
      </c>
      <c r="G2051" s="53" t="s">
        <v>66</v>
      </c>
      <c r="H2051" s="15">
        <v>8242.3700000000008</v>
      </c>
      <c r="I2051" s="62"/>
      <c r="J2051" s="62"/>
      <c r="K2051" s="63"/>
      <c r="L2051" s="64"/>
      <c r="M2051" s="15">
        <f t="shared" si="102"/>
        <v>8242.3700000000008</v>
      </c>
      <c r="N2051" s="12"/>
    </row>
    <row r="2052" spans="1:14" x14ac:dyDescent="0.2">
      <c r="A2052" s="39"/>
      <c r="B2052" s="60">
        <v>1500522</v>
      </c>
      <c r="C2052" s="61" t="s">
        <v>481</v>
      </c>
      <c r="D2052" s="61" t="s">
        <v>297</v>
      </c>
      <c r="E2052" s="60">
        <v>5411</v>
      </c>
      <c r="F2052" s="61" t="s">
        <v>298</v>
      </c>
      <c r="G2052" s="53" t="s">
        <v>108</v>
      </c>
      <c r="H2052" s="15">
        <v>0</v>
      </c>
      <c r="I2052" s="62"/>
      <c r="J2052" s="62"/>
      <c r="K2052" s="62"/>
      <c r="L2052" s="62"/>
      <c r="M2052" s="15">
        <f t="shared" si="102"/>
        <v>0</v>
      </c>
      <c r="N2052" s="12"/>
    </row>
    <row r="2053" spans="1:14" ht="15" x14ac:dyDescent="0.25">
      <c r="A2053" s="7"/>
      <c r="B2053" s="23" t="s">
        <v>482</v>
      </c>
      <c r="C2053" s="23"/>
      <c r="D2053" s="23"/>
      <c r="E2053" s="23"/>
      <c r="F2053" s="24"/>
      <c r="G2053" s="25"/>
      <c r="H2053" s="26">
        <v>3642547.1199999996</v>
      </c>
      <c r="I2053" s="26">
        <f t="shared" ref="I2053:M2053" si="103">SUM(I2004:I2052)</f>
        <v>0</v>
      </c>
      <c r="J2053" s="26">
        <f t="shared" si="103"/>
        <v>0</v>
      </c>
      <c r="K2053" s="26">
        <f t="shared" si="103"/>
        <v>0</v>
      </c>
      <c r="L2053" s="26">
        <f t="shared" si="103"/>
        <v>0</v>
      </c>
      <c r="M2053" s="26">
        <f t="shared" si="103"/>
        <v>3642547.1199999996</v>
      </c>
      <c r="N2053" s="12"/>
    </row>
    <row r="2054" spans="1:14" ht="15" x14ac:dyDescent="0.25">
      <c r="A2054" s="7"/>
      <c r="B2054" s="23" t="s">
        <v>483</v>
      </c>
      <c r="C2054" s="21"/>
      <c r="D2054" s="21"/>
      <c r="E2054" s="32"/>
      <c r="F2054" s="21"/>
      <c r="G2054" s="33"/>
      <c r="H2054" s="21"/>
      <c r="I2054" s="21"/>
      <c r="J2054" s="21"/>
      <c r="K2054" s="21"/>
      <c r="L2054" s="21"/>
      <c r="M2054" s="21"/>
      <c r="N2054" s="12"/>
    </row>
    <row r="2055" spans="1:14" x14ac:dyDescent="0.2">
      <c r="A2055" s="7"/>
      <c r="B2055" s="13">
        <v>1100121</v>
      </c>
      <c r="C2055" s="14" t="s">
        <v>484</v>
      </c>
      <c r="D2055" s="14" t="s">
        <v>485</v>
      </c>
      <c r="E2055" s="13">
        <v>3391</v>
      </c>
      <c r="F2055" s="12" t="s">
        <v>486</v>
      </c>
      <c r="G2055" s="12" t="s">
        <v>48</v>
      </c>
      <c r="H2055" s="15">
        <v>10440</v>
      </c>
      <c r="I2055" s="12"/>
      <c r="J2055" s="12"/>
      <c r="K2055" s="12"/>
      <c r="L2055" s="12"/>
      <c r="M2055" s="15">
        <f t="shared" ref="M2055:M2086" si="104">H2055+I2055-J2055+K2055-L2055</f>
        <v>10440</v>
      </c>
      <c r="N2055" s="12"/>
    </row>
    <row r="2056" spans="1:14" ht="60" x14ac:dyDescent="0.2">
      <c r="A2056" s="7">
        <v>36</v>
      </c>
      <c r="B2056" s="13">
        <v>1100122</v>
      </c>
      <c r="C2056" s="14" t="s">
        <v>484</v>
      </c>
      <c r="D2056" s="14" t="s">
        <v>485</v>
      </c>
      <c r="E2056" s="13">
        <v>2111</v>
      </c>
      <c r="F2056" s="12" t="s">
        <v>486</v>
      </c>
      <c r="G2056" s="12" t="s">
        <v>37</v>
      </c>
      <c r="H2056" s="15">
        <v>46575</v>
      </c>
      <c r="I2056" s="12"/>
      <c r="J2056" s="12"/>
      <c r="K2056" s="29">
        <v>43780.14</v>
      </c>
      <c r="L2056" s="12"/>
      <c r="M2056" s="15">
        <f t="shared" si="104"/>
        <v>90355.14</v>
      </c>
      <c r="N2056" s="35" t="s">
        <v>1829</v>
      </c>
    </row>
    <row r="2057" spans="1:14" x14ac:dyDescent="0.2">
      <c r="A2057" s="7"/>
      <c r="B2057" s="13">
        <v>1100122</v>
      </c>
      <c r="C2057" s="14" t="s">
        <v>484</v>
      </c>
      <c r="D2057" s="14" t="s">
        <v>485</v>
      </c>
      <c r="E2057" s="13">
        <v>2121</v>
      </c>
      <c r="F2057" s="12" t="s">
        <v>486</v>
      </c>
      <c r="G2057" s="12" t="s">
        <v>119</v>
      </c>
      <c r="H2057" s="15">
        <v>3105</v>
      </c>
      <c r="I2057" s="12"/>
      <c r="J2057" s="12"/>
      <c r="K2057" s="12"/>
      <c r="L2057" s="30"/>
      <c r="M2057" s="15">
        <f t="shared" si="104"/>
        <v>3105</v>
      </c>
      <c r="N2057" s="12"/>
    </row>
    <row r="2058" spans="1:14" ht="60" x14ac:dyDescent="0.2">
      <c r="A2058" s="7">
        <v>36</v>
      </c>
      <c r="B2058" s="13">
        <v>1100122</v>
      </c>
      <c r="C2058" s="14" t="s">
        <v>484</v>
      </c>
      <c r="D2058" s="14" t="s">
        <v>485</v>
      </c>
      <c r="E2058" s="13">
        <v>2141</v>
      </c>
      <c r="F2058" s="12" t="s">
        <v>486</v>
      </c>
      <c r="G2058" s="12" t="s">
        <v>39</v>
      </c>
      <c r="H2058" s="15">
        <v>31050</v>
      </c>
      <c r="I2058" s="12"/>
      <c r="J2058" s="12"/>
      <c r="K2058" s="12"/>
      <c r="L2058" s="30">
        <v>22735.58</v>
      </c>
      <c r="M2058" s="15">
        <f t="shared" si="104"/>
        <v>8314.4199999999983</v>
      </c>
      <c r="N2058" s="35" t="s">
        <v>1829</v>
      </c>
    </row>
    <row r="2059" spans="1:14" x14ac:dyDescent="0.2">
      <c r="A2059" s="7"/>
      <c r="B2059" s="13">
        <v>1100122</v>
      </c>
      <c r="C2059" s="14" t="s">
        <v>484</v>
      </c>
      <c r="D2059" s="14" t="s">
        <v>485</v>
      </c>
      <c r="E2059" s="13">
        <v>2151</v>
      </c>
      <c r="F2059" s="12" t="s">
        <v>486</v>
      </c>
      <c r="G2059" s="12" t="s">
        <v>74</v>
      </c>
      <c r="H2059" s="15">
        <v>2500</v>
      </c>
      <c r="I2059" s="12"/>
      <c r="J2059" s="12"/>
      <c r="K2059" s="12"/>
      <c r="L2059" s="30"/>
      <c r="M2059" s="15">
        <f t="shared" si="104"/>
        <v>2500</v>
      </c>
      <c r="N2059" s="12"/>
    </row>
    <row r="2060" spans="1:14" x14ac:dyDescent="0.2">
      <c r="A2060" s="7"/>
      <c r="B2060" s="13">
        <v>1100122</v>
      </c>
      <c r="C2060" s="14" t="s">
        <v>484</v>
      </c>
      <c r="D2060" s="14" t="s">
        <v>485</v>
      </c>
      <c r="E2060" s="13">
        <v>2161</v>
      </c>
      <c r="F2060" s="12" t="s">
        <v>486</v>
      </c>
      <c r="G2060" s="12" t="s">
        <v>40</v>
      </c>
      <c r="H2060" s="15">
        <v>8280</v>
      </c>
      <c r="I2060" s="12"/>
      <c r="J2060" s="12"/>
      <c r="K2060" s="12"/>
      <c r="L2060" s="30"/>
      <c r="M2060" s="15">
        <f t="shared" si="104"/>
        <v>8280</v>
      </c>
      <c r="N2060" s="12"/>
    </row>
    <row r="2061" spans="1:14" ht="60" x14ac:dyDescent="0.2">
      <c r="A2061" s="7">
        <v>36</v>
      </c>
      <c r="B2061" s="13">
        <v>1100122</v>
      </c>
      <c r="C2061" s="14" t="s">
        <v>484</v>
      </c>
      <c r="D2061" s="14" t="s">
        <v>485</v>
      </c>
      <c r="E2061" s="13">
        <v>2461</v>
      </c>
      <c r="F2061" s="12" t="s">
        <v>486</v>
      </c>
      <c r="G2061" s="12" t="s">
        <v>43</v>
      </c>
      <c r="H2061" s="15">
        <v>15525</v>
      </c>
      <c r="I2061" s="12"/>
      <c r="J2061" s="12"/>
      <c r="K2061" s="12"/>
      <c r="L2061" s="30">
        <v>8843.2000000000007</v>
      </c>
      <c r="M2061" s="15">
        <f t="shared" si="104"/>
        <v>6681.7999999999993</v>
      </c>
      <c r="N2061" s="35" t="s">
        <v>1829</v>
      </c>
    </row>
    <row r="2062" spans="1:14" x14ac:dyDescent="0.2">
      <c r="A2062" s="7"/>
      <c r="B2062" s="13">
        <v>1100122</v>
      </c>
      <c r="C2062" s="14" t="s">
        <v>484</v>
      </c>
      <c r="D2062" s="14" t="s">
        <v>485</v>
      </c>
      <c r="E2062" s="13">
        <v>2491</v>
      </c>
      <c r="F2062" s="12" t="s">
        <v>486</v>
      </c>
      <c r="G2062" s="12" t="s">
        <v>80</v>
      </c>
      <c r="H2062" s="15">
        <v>777</v>
      </c>
      <c r="I2062" s="12"/>
      <c r="J2062" s="12"/>
      <c r="K2062" s="12"/>
      <c r="L2062" s="30"/>
      <c r="M2062" s="15">
        <f t="shared" si="104"/>
        <v>777</v>
      </c>
      <c r="N2062" s="12"/>
    </row>
    <row r="2063" spans="1:14" ht="60" x14ac:dyDescent="0.2">
      <c r="A2063" s="7">
        <v>36</v>
      </c>
      <c r="B2063" s="13">
        <v>1100122</v>
      </c>
      <c r="C2063" s="14" t="s">
        <v>484</v>
      </c>
      <c r="D2063" s="14" t="s">
        <v>485</v>
      </c>
      <c r="E2063" s="13">
        <v>2911</v>
      </c>
      <c r="F2063" s="12" t="s">
        <v>486</v>
      </c>
      <c r="G2063" s="12" t="s">
        <v>44</v>
      </c>
      <c r="H2063" s="15">
        <v>10350</v>
      </c>
      <c r="I2063" s="12"/>
      <c r="J2063" s="12"/>
      <c r="K2063" s="12"/>
      <c r="L2063" s="30">
        <v>9816.4</v>
      </c>
      <c r="M2063" s="15">
        <f t="shared" si="104"/>
        <v>533.60000000000036</v>
      </c>
      <c r="N2063" s="35" t="s">
        <v>1829</v>
      </c>
    </row>
    <row r="2064" spans="1:14" x14ac:dyDescent="0.2">
      <c r="A2064" s="7"/>
      <c r="B2064" s="13">
        <v>1100122</v>
      </c>
      <c r="C2064" s="14" t="s">
        <v>484</v>
      </c>
      <c r="D2064" s="14" t="s">
        <v>485</v>
      </c>
      <c r="E2064" s="13">
        <v>2941</v>
      </c>
      <c r="F2064" s="12" t="s">
        <v>486</v>
      </c>
      <c r="G2064" s="12" t="s">
        <v>45</v>
      </c>
      <c r="H2064" s="15">
        <v>10350</v>
      </c>
      <c r="I2064" s="12"/>
      <c r="J2064" s="12"/>
      <c r="K2064" s="12"/>
      <c r="L2064" s="30"/>
      <c r="M2064" s="15">
        <f t="shared" si="104"/>
        <v>10350</v>
      </c>
      <c r="N2064" s="12"/>
    </row>
    <row r="2065" spans="1:14" x14ac:dyDescent="0.2">
      <c r="A2065" s="7"/>
      <c r="B2065" s="13">
        <v>1100122</v>
      </c>
      <c r="C2065" s="14" t="s">
        <v>484</v>
      </c>
      <c r="D2065" s="14" t="s">
        <v>485</v>
      </c>
      <c r="E2065" s="13">
        <v>3361</v>
      </c>
      <c r="F2065" s="12" t="s">
        <v>486</v>
      </c>
      <c r="G2065" s="12" t="s">
        <v>47</v>
      </c>
      <c r="H2065" s="15">
        <v>51750</v>
      </c>
      <c r="I2065" s="12"/>
      <c r="J2065" s="12"/>
      <c r="K2065" s="12"/>
      <c r="L2065" s="30"/>
      <c r="M2065" s="15">
        <f t="shared" si="104"/>
        <v>51750</v>
      </c>
      <c r="N2065" s="12"/>
    </row>
    <row r="2066" spans="1:14" x14ac:dyDescent="0.2">
      <c r="A2066" s="7"/>
      <c r="B2066" s="13">
        <v>1100122</v>
      </c>
      <c r="C2066" s="14" t="s">
        <v>484</v>
      </c>
      <c r="D2066" s="14" t="s">
        <v>485</v>
      </c>
      <c r="E2066" s="13">
        <v>3531</v>
      </c>
      <c r="F2066" s="12" t="s">
        <v>486</v>
      </c>
      <c r="G2066" s="12" t="s">
        <v>50</v>
      </c>
      <c r="H2066" s="15">
        <v>0</v>
      </c>
      <c r="I2066" s="12"/>
      <c r="J2066" s="12"/>
      <c r="K2066" s="12"/>
      <c r="L2066" s="30"/>
      <c r="M2066" s="15">
        <f t="shared" si="104"/>
        <v>0</v>
      </c>
      <c r="N2066" s="12"/>
    </row>
    <row r="2067" spans="1:14" x14ac:dyDescent="0.2">
      <c r="A2067" s="7"/>
      <c r="B2067" s="13">
        <v>1100122</v>
      </c>
      <c r="C2067" s="14" t="s">
        <v>484</v>
      </c>
      <c r="D2067" s="14" t="s">
        <v>485</v>
      </c>
      <c r="E2067" s="13">
        <v>3571</v>
      </c>
      <c r="F2067" s="12" t="s">
        <v>486</v>
      </c>
      <c r="G2067" s="12" t="s">
        <v>92</v>
      </c>
      <c r="H2067" s="15">
        <v>0</v>
      </c>
      <c r="I2067" s="12"/>
      <c r="J2067" s="12"/>
      <c r="K2067" s="12"/>
      <c r="L2067" s="30"/>
      <c r="M2067" s="15">
        <f t="shared" si="104"/>
        <v>0</v>
      </c>
      <c r="N2067" s="12"/>
    </row>
    <row r="2068" spans="1:14" ht="60" x14ac:dyDescent="0.2">
      <c r="A2068" s="7">
        <v>36</v>
      </c>
      <c r="B2068" s="13">
        <v>1100122</v>
      </c>
      <c r="C2068" s="14" t="s">
        <v>484</v>
      </c>
      <c r="D2068" s="14" t="s">
        <v>485</v>
      </c>
      <c r="E2068" s="13">
        <v>3591</v>
      </c>
      <c r="F2068" s="12" t="s">
        <v>486</v>
      </c>
      <c r="G2068" s="12" t="s">
        <v>93</v>
      </c>
      <c r="H2068" s="15">
        <v>1000</v>
      </c>
      <c r="I2068" s="12"/>
      <c r="J2068" s="12"/>
      <c r="K2068" s="12"/>
      <c r="L2068" s="30">
        <v>1000</v>
      </c>
      <c r="M2068" s="15">
        <f t="shared" si="104"/>
        <v>0</v>
      </c>
      <c r="N2068" s="35" t="s">
        <v>1829</v>
      </c>
    </row>
    <row r="2069" spans="1:14" x14ac:dyDescent="0.2">
      <c r="A2069" s="7"/>
      <c r="B2069" s="13">
        <v>1100122</v>
      </c>
      <c r="C2069" s="14" t="s">
        <v>484</v>
      </c>
      <c r="D2069" s="14" t="s">
        <v>485</v>
      </c>
      <c r="E2069" s="13">
        <v>5111</v>
      </c>
      <c r="F2069" s="12" t="s">
        <v>486</v>
      </c>
      <c r="G2069" s="12" t="s">
        <v>137</v>
      </c>
      <c r="H2069" s="15">
        <v>0</v>
      </c>
      <c r="I2069" s="12"/>
      <c r="J2069" s="12"/>
      <c r="K2069" s="12"/>
      <c r="L2069" s="30"/>
      <c r="M2069" s="15">
        <f t="shared" si="104"/>
        <v>0</v>
      </c>
      <c r="N2069" s="12"/>
    </row>
    <row r="2070" spans="1:14" ht="60" x14ac:dyDescent="0.2">
      <c r="A2070" s="7">
        <v>36</v>
      </c>
      <c r="B2070" s="13">
        <v>1100122</v>
      </c>
      <c r="C2070" s="14" t="s">
        <v>484</v>
      </c>
      <c r="D2070" s="14" t="s">
        <v>485</v>
      </c>
      <c r="E2070" s="13">
        <v>5151</v>
      </c>
      <c r="F2070" s="12" t="s">
        <v>486</v>
      </c>
      <c r="G2070" s="12" t="s">
        <v>128</v>
      </c>
      <c r="H2070" s="15">
        <v>77625</v>
      </c>
      <c r="I2070" s="12"/>
      <c r="J2070" s="12"/>
      <c r="K2070" s="12"/>
      <c r="L2070" s="30">
        <v>1384.96</v>
      </c>
      <c r="M2070" s="15">
        <f t="shared" si="104"/>
        <v>76240.039999999994</v>
      </c>
      <c r="N2070" s="35" t="s">
        <v>1829</v>
      </c>
    </row>
    <row r="2071" spans="1:14" ht="120" x14ac:dyDescent="0.2">
      <c r="A2071" s="240">
        <v>49</v>
      </c>
      <c r="B2071" s="13">
        <v>1500522</v>
      </c>
      <c r="C2071" s="14" t="s">
        <v>484</v>
      </c>
      <c r="D2071" s="14" t="s">
        <v>485</v>
      </c>
      <c r="E2071" s="13">
        <v>1131</v>
      </c>
      <c r="F2071" s="12" t="s">
        <v>486</v>
      </c>
      <c r="G2071" s="14" t="s">
        <v>55</v>
      </c>
      <c r="H2071" s="15">
        <v>1625959.36</v>
      </c>
      <c r="I2071" s="12"/>
      <c r="J2071" s="12"/>
      <c r="K2071" s="29"/>
      <c r="L2071" s="30">
        <v>30000</v>
      </c>
      <c r="M2071" s="15">
        <f t="shared" si="104"/>
        <v>1595959.36</v>
      </c>
      <c r="N2071" s="35" t="s">
        <v>1892</v>
      </c>
    </row>
    <row r="2072" spans="1:14" ht="120" x14ac:dyDescent="0.2">
      <c r="A2072" s="240">
        <v>49</v>
      </c>
      <c r="B2072" s="13">
        <v>1500522</v>
      </c>
      <c r="C2072" s="14" t="s">
        <v>484</v>
      </c>
      <c r="D2072" s="14" t="s">
        <v>450</v>
      </c>
      <c r="E2072" s="13">
        <v>1131</v>
      </c>
      <c r="F2072" s="12" t="s">
        <v>486</v>
      </c>
      <c r="G2072" s="14" t="s">
        <v>55</v>
      </c>
      <c r="H2072" s="15">
        <v>0</v>
      </c>
      <c r="I2072" s="12"/>
      <c r="J2072" s="12"/>
      <c r="K2072" s="29">
        <v>30000</v>
      </c>
      <c r="L2072" s="30"/>
      <c r="M2072" s="15">
        <f t="shared" si="104"/>
        <v>30000</v>
      </c>
      <c r="N2072" s="35" t="s">
        <v>1892</v>
      </c>
    </row>
    <row r="2073" spans="1:14" x14ac:dyDescent="0.2">
      <c r="A2073" s="7"/>
      <c r="B2073" s="13">
        <v>1500522</v>
      </c>
      <c r="C2073" s="14" t="s">
        <v>484</v>
      </c>
      <c r="D2073" s="14" t="s">
        <v>485</v>
      </c>
      <c r="E2073" s="13">
        <v>1321</v>
      </c>
      <c r="F2073" s="12" t="s">
        <v>486</v>
      </c>
      <c r="G2073" s="12" t="s">
        <v>56</v>
      </c>
      <c r="H2073" s="15">
        <v>46199.33</v>
      </c>
      <c r="I2073" s="12"/>
      <c r="J2073" s="12"/>
      <c r="K2073" s="29"/>
      <c r="L2073" s="30"/>
      <c r="M2073" s="15">
        <f t="shared" si="104"/>
        <v>46199.33</v>
      </c>
      <c r="N2073" s="12"/>
    </row>
    <row r="2074" spans="1:14" x14ac:dyDescent="0.2">
      <c r="A2074" s="7"/>
      <c r="B2074" s="13">
        <v>1500522</v>
      </c>
      <c r="C2074" s="14" t="s">
        <v>484</v>
      </c>
      <c r="D2074" s="14" t="s">
        <v>485</v>
      </c>
      <c r="E2074" s="13">
        <v>1323</v>
      </c>
      <c r="F2074" s="12" t="s">
        <v>486</v>
      </c>
      <c r="G2074" s="12" t="s">
        <v>57</v>
      </c>
      <c r="H2074" s="15">
        <v>184803.15</v>
      </c>
      <c r="I2074" s="12"/>
      <c r="J2074" s="12"/>
      <c r="K2074" s="29"/>
      <c r="L2074" s="30"/>
      <c r="M2074" s="15">
        <f t="shared" si="104"/>
        <v>184803.15</v>
      </c>
      <c r="N2074" s="12"/>
    </row>
    <row r="2075" spans="1:14" x14ac:dyDescent="0.2">
      <c r="A2075" s="7"/>
      <c r="B2075" s="13">
        <v>1500522</v>
      </c>
      <c r="C2075" s="14" t="s">
        <v>484</v>
      </c>
      <c r="D2075" s="14" t="s">
        <v>485</v>
      </c>
      <c r="E2075" s="13">
        <v>1413</v>
      </c>
      <c r="F2075" s="12" t="s">
        <v>486</v>
      </c>
      <c r="G2075" s="12" t="s">
        <v>58</v>
      </c>
      <c r="H2075" s="15">
        <v>346954.67</v>
      </c>
      <c r="I2075" s="12"/>
      <c r="J2075" s="12"/>
      <c r="K2075" s="12"/>
      <c r="L2075" s="12"/>
      <c r="M2075" s="15">
        <f t="shared" si="104"/>
        <v>346954.67</v>
      </c>
      <c r="N2075" s="12"/>
    </row>
    <row r="2076" spans="1:14" x14ac:dyDescent="0.2">
      <c r="A2076" s="7"/>
      <c r="B2076" s="13">
        <v>1500522</v>
      </c>
      <c r="C2076" s="14" t="s">
        <v>484</v>
      </c>
      <c r="D2076" s="14" t="s">
        <v>485</v>
      </c>
      <c r="E2076" s="13">
        <v>1421</v>
      </c>
      <c r="F2076" s="12" t="s">
        <v>486</v>
      </c>
      <c r="G2076" s="12" t="s">
        <v>59</v>
      </c>
      <c r="H2076" s="15">
        <v>104138.15</v>
      </c>
      <c r="I2076" s="12"/>
      <c r="J2076" s="12"/>
      <c r="K2076" s="12"/>
      <c r="L2076" s="12"/>
      <c r="M2076" s="15">
        <f t="shared" si="104"/>
        <v>104138.15</v>
      </c>
      <c r="N2076" s="12"/>
    </row>
    <row r="2077" spans="1:14" x14ac:dyDescent="0.2">
      <c r="A2077" s="7"/>
      <c r="B2077" s="13">
        <v>1500522</v>
      </c>
      <c r="C2077" s="14" t="s">
        <v>484</v>
      </c>
      <c r="D2077" s="14" t="s">
        <v>485</v>
      </c>
      <c r="E2077" s="13">
        <v>1431</v>
      </c>
      <c r="F2077" s="12" t="s">
        <v>486</v>
      </c>
      <c r="G2077" s="12" t="s">
        <v>60</v>
      </c>
      <c r="H2077" s="15">
        <v>113661</v>
      </c>
      <c r="I2077" s="12"/>
      <c r="J2077" s="12"/>
      <c r="K2077" s="12"/>
      <c r="L2077" s="12"/>
      <c r="M2077" s="15">
        <f t="shared" si="104"/>
        <v>113661</v>
      </c>
      <c r="N2077" s="12"/>
    </row>
    <row r="2078" spans="1:14" x14ac:dyDescent="0.2">
      <c r="A2078" s="7"/>
      <c r="B2078" s="13">
        <v>1500522</v>
      </c>
      <c r="C2078" s="14" t="s">
        <v>484</v>
      </c>
      <c r="D2078" s="14" t="s">
        <v>485</v>
      </c>
      <c r="E2078" s="13">
        <v>1542</v>
      </c>
      <c r="F2078" s="12" t="s">
        <v>486</v>
      </c>
      <c r="G2078" s="12" t="s">
        <v>63</v>
      </c>
      <c r="H2078" s="15">
        <v>74619.960000000006</v>
      </c>
      <c r="I2078" s="12"/>
      <c r="J2078" s="12"/>
      <c r="K2078" s="29"/>
      <c r="L2078" s="12"/>
      <c r="M2078" s="15">
        <f t="shared" si="104"/>
        <v>74619.960000000006</v>
      </c>
      <c r="N2078" s="12"/>
    </row>
    <row r="2079" spans="1:14" x14ac:dyDescent="0.2">
      <c r="A2079" s="7"/>
      <c r="B2079" s="13">
        <v>1500522</v>
      </c>
      <c r="C2079" s="14" t="s">
        <v>484</v>
      </c>
      <c r="D2079" s="14" t="s">
        <v>485</v>
      </c>
      <c r="E2079" s="13">
        <v>1543</v>
      </c>
      <c r="F2079" s="12" t="s">
        <v>486</v>
      </c>
      <c r="G2079" s="12" t="s">
        <v>64</v>
      </c>
      <c r="H2079" s="15">
        <v>50204.61</v>
      </c>
      <c r="I2079" s="12"/>
      <c r="J2079" s="12"/>
      <c r="K2079" s="29"/>
      <c r="L2079" s="12"/>
      <c r="M2079" s="15">
        <f t="shared" si="104"/>
        <v>50204.61</v>
      </c>
      <c r="N2079" s="12"/>
    </row>
    <row r="2080" spans="1:14" x14ac:dyDescent="0.2">
      <c r="A2080" s="7"/>
      <c r="B2080" s="13">
        <v>1500522</v>
      </c>
      <c r="C2080" s="14" t="s">
        <v>484</v>
      </c>
      <c r="D2080" s="14" t="s">
        <v>485</v>
      </c>
      <c r="E2080" s="13">
        <v>1544</v>
      </c>
      <c r="F2080" s="12" t="s">
        <v>486</v>
      </c>
      <c r="G2080" s="12" t="s">
        <v>65</v>
      </c>
      <c r="H2080" s="15">
        <v>15219.3</v>
      </c>
      <c r="I2080" s="12"/>
      <c r="J2080" s="12"/>
      <c r="K2080" s="29"/>
      <c r="L2080" s="30"/>
      <c r="M2080" s="15">
        <f t="shared" si="104"/>
        <v>15219.3</v>
      </c>
      <c r="N2080" s="12"/>
    </row>
    <row r="2081" spans="1:14" x14ac:dyDescent="0.2">
      <c r="A2081" s="7"/>
      <c r="B2081" s="13">
        <v>1500522</v>
      </c>
      <c r="C2081" s="14" t="s">
        <v>484</v>
      </c>
      <c r="D2081" s="14" t="s">
        <v>485</v>
      </c>
      <c r="E2081" s="13">
        <v>1591</v>
      </c>
      <c r="F2081" s="12" t="s">
        <v>486</v>
      </c>
      <c r="G2081" s="12" t="s">
        <v>111</v>
      </c>
      <c r="H2081" s="15">
        <v>13037.34</v>
      </c>
      <c r="I2081" s="12"/>
      <c r="J2081" s="12"/>
      <c r="K2081" s="12"/>
      <c r="L2081" s="12"/>
      <c r="M2081" s="15">
        <f t="shared" si="104"/>
        <v>13037.34</v>
      </c>
      <c r="N2081" s="12"/>
    </row>
    <row r="2082" spans="1:14" x14ac:dyDescent="0.2">
      <c r="A2082" s="7"/>
      <c r="B2082" s="13">
        <v>1500522</v>
      </c>
      <c r="C2082" s="14" t="s">
        <v>484</v>
      </c>
      <c r="D2082" s="14" t="s">
        <v>485</v>
      </c>
      <c r="E2082" s="13">
        <v>3981</v>
      </c>
      <c r="F2082" s="12" t="s">
        <v>486</v>
      </c>
      <c r="G2082" s="12" t="s">
        <v>66</v>
      </c>
      <c r="H2082" s="15">
        <v>44435.1</v>
      </c>
      <c r="I2082" s="12"/>
      <c r="J2082" s="12"/>
      <c r="K2082" s="29"/>
      <c r="L2082" s="30"/>
      <c r="M2082" s="15">
        <f t="shared" si="104"/>
        <v>44435.1</v>
      </c>
      <c r="N2082" s="12"/>
    </row>
    <row r="2083" spans="1:14" ht="144" x14ac:dyDescent="0.2">
      <c r="A2083" s="7" t="s">
        <v>1887</v>
      </c>
      <c r="B2083" s="13">
        <v>2510222</v>
      </c>
      <c r="C2083" s="14" t="s">
        <v>484</v>
      </c>
      <c r="D2083" s="14" t="s">
        <v>485</v>
      </c>
      <c r="E2083" s="13">
        <v>3321</v>
      </c>
      <c r="F2083" s="12" t="s">
        <v>486</v>
      </c>
      <c r="G2083" s="12" t="s">
        <v>162</v>
      </c>
      <c r="H2083" s="15">
        <v>5187068.1100000003</v>
      </c>
      <c r="I2083" s="12"/>
      <c r="J2083" s="12"/>
      <c r="K2083" s="29"/>
      <c r="L2083" s="30">
        <f>210000+1000000</f>
        <v>1210000</v>
      </c>
      <c r="M2083" s="15">
        <f t="shared" si="104"/>
        <v>3977068.1100000003</v>
      </c>
      <c r="N2083" s="216" t="s">
        <v>1888</v>
      </c>
    </row>
    <row r="2084" spans="1:14" x14ac:dyDescent="0.2">
      <c r="A2084" s="7"/>
      <c r="B2084" s="13">
        <v>2510222</v>
      </c>
      <c r="C2084" s="14" t="s">
        <v>484</v>
      </c>
      <c r="D2084" s="14" t="s">
        <v>485</v>
      </c>
      <c r="E2084" s="13">
        <v>3391</v>
      </c>
      <c r="F2084" s="12" t="s">
        <v>486</v>
      </c>
      <c r="G2084" s="12" t="s">
        <v>48</v>
      </c>
      <c r="H2084" s="15">
        <v>258750</v>
      </c>
      <c r="I2084" s="12"/>
      <c r="J2084" s="12"/>
      <c r="K2084" s="12"/>
      <c r="L2084" s="12"/>
      <c r="M2084" s="15">
        <f t="shared" si="104"/>
        <v>258750</v>
      </c>
      <c r="N2084" s="12"/>
    </row>
    <row r="2085" spans="1:14" x14ac:dyDescent="0.2">
      <c r="A2085" s="7"/>
      <c r="B2085" s="13">
        <v>2510222</v>
      </c>
      <c r="C2085" s="14" t="s">
        <v>484</v>
      </c>
      <c r="D2085" s="14" t="s">
        <v>485</v>
      </c>
      <c r="E2085" s="13">
        <v>5691</v>
      </c>
      <c r="F2085" s="12" t="s">
        <v>486</v>
      </c>
      <c r="G2085" s="12" t="s">
        <v>229</v>
      </c>
      <c r="H2085" s="15">
        <v>150000</v>
      </c>
      <c r="I2085" s="12"/>
      <c r="J2085" s="12"/>
      <c r="K2085" s="12"/>
      <c r="L2085" s="12"/>
      <c r="M2085" s="15">
        <f t="shared" si="104"/>
        <v>150000</v>
      </c>
      <c r="N2085" s="12"/>
    </row>
    <row r="2086" spans="1:14" x14ac:dyDescent="0.2">
      <c r="A2086" s="7"/>
      <c r="B2086" s="13">
        <v>2510222</v>
      </c>
      <c r="C2086" s="14" t="s">
        <v>484</v>
      </c>
      <c r="D2086" s="14" t="s">
        <v>485</v>
      </c>
      <c r="E2086" s="13">
        <v>5911</v>
      </c>
      <c r="F2086" s="12" t="s">
        <v>486</v>
      </c>
      <c r="G2086" s="12" t="s">
        <v>219</v>
      </c>
      <c r="H2086" s="15">
        <v>3000</v>
      </c>
      <c r="I2086" s="12"/>
      <c r="J2086" s="12"/>
      <c r="K2086" s="12"/>
      <c r="L2086" s="12"/>
      <c r="M2086" s="15">
        <f t="shared" si="104"/>
        <v>3000</v>
      </c>
      <c r="N2086" s="12"/>
    </row>
    <row r="2087" spans="1:14" ht="15" x14ac:dyDescent="0.25">
      <c r="A2087" s="7"/>
      <c r="B2087" s="23" t="s">
        <v>487</v>
      </c>
      <c r="C2087" s="23"/>
      <c r="D2087" s="23"/>
      <c r="E2087" s="23"/>
      <c r="F2087" s="24"/>
      <c r="G2087" s="25" t="s">
        <v>18</v>
      </c>
      <c r="H2087" s="27">
        <v>8487377.0800000001</v>
      </c>
      <c r="I2087" s="27">
        <f t="shared" ref="I2087:L2087" si="105">SUM(I2055:I2086)</f>
        <v>0</v>
      </c>
      <c r="J2087" s="27">
        <f t="shared" si="105"/>
        <v>0</v>
      </c>
      <c r="K2087" s="27">
        <f t="shared" si="105"/>
        <v>73780.14</v>
      </c>
      <c r="L2087" s="27">
        <f t="shared" si="105"/>
        <v>1283780.1399999999</v>
      </c>
      <c r="M2087" s="27">
        <f>SUM(M2055:M2086)</f>
        <v>7277377.0800000001</v>
      </c>
      <c r="N2087" s="12"/>
    </row>
    <row r="2088" spans="1:14" ht="15" x14ac:dyDescent="0.25">
      <c r="A2088" s="7"/>
      <c r="B2088" s="23" t="s">
        <v>488</v>
      </c>
      <c r="C2088" s="23"/>
      <c r="D2088" s="23"/>
      <c r="E2088" s="23"/>
      <c r="F2088" s="24"/>
      <c r="G2088" s="25"/>
      <c r="H2088" s="73"/>
      <c r="I2088" s="27"/>
      <c r="J2088" s="27"/>
      <c r="K2088" s="27"/>
      <c r="L2088" s="27"/>
      <c r="M2088" s="73"/>
      <c r="N2088" s="12"/>
    </row>
    <row r="2089" spans="1:14" x14ac:dyDescent="0.2">
      <c r="A2089" s="7"/>
      <c r="B2089" s="60">
        <v>1100122</v>
      </c>
      <c r="C2089" s="61" t="s">
        <v>489</v>
      </c>
      <c r="D2089" s="61" t="s">
        <v>490</v>
      </c>
      <c r="E2089" s="60">
        <v>2111</v>
      </c>
      <c r="F2089" s="61" t="s">
        <v>309</v>
      </c>
      <c r="G2089" s="53" t="s">
        <v>37</v>
      </c>
      <c r="H2089" s="43">
        <v>34135.599999999999</v>
      </c>
      <c r="I2089" s="62"/>
      <c r="J2089" s="62"/>
      <c r="K2089" s="62"/>
      <c r="L2089" s="62"/>
      <c r="M2089" s="43">
        <f t="shared" ref="M2089:M2125" si="106">H2089+I2089-J2089+K2089-L2089</f>
        <v>34135.599999999999</v>
      </c>
      <c r="N2089" s="41"/>
    </row>
    <row r="2090" spans="1:14" x14ac:dyDescent="0.2">
      <c r="A2090" s="7"/>
      <c r="B2090" s="60">
        <v>1100122</v>
      </c>
      <c r="C2090" s="61" t="s">
        <v>489</v>
      </c>
      <c r="D2090" s="61" t="s">
        <v>490</v>
      </c>
      <c r="E2090" s="60">
        <v>2121</v>
      </c>
      <c r="F2090" s="61" t="s">
        <v>309</v>
      </c>
      <c r="G2090" s="53" t="s">
        <v>119</v>
      </c>
      <c r="H2090" s="43">
        <v>0</v>
      </c>
      <c r="I2090" s="62"/>
      <c r="J2090" s="62"/>
      <c r="K2090" s="62"/>
      <c r="L2090" s="62"/>
      <c r="M2090" s="43">
        <f t="shared" si="106"/>
        <v>0</v>
      </c>
      <c r="N2090" s="41"/>
    </row>
    <row r="2091" spans="1:14" x14ac:dyDescent="0.2">
      <c r="A2091" s="7"/>
      <c r="B2091" s="60">
        <v>1100122</v>
      </c>
      <c r="C2091" s="61" t="s">
        <v>489</v>
      </c>
      <c r="D2091" s="61" t="s">
        <v>490</v>
      </c>
      <c r="E2091" s="60">
        <v>2141</v>
      </c>
      <c r="F2091" s="61" t="s">
        <v>309</v>
      </c>
      <c r="G2091" s="53" t="s">
        <v>39</v>
      </c>
      <c r="H2091" s="43">
        <v>0</v>
      </c>
      <c r="I2091" s="62"/>
      <c r="J2091" s="62"/>
      <c r="K2091" s="62"/>
      <c r="L2091" s="62"/>
      <c r="M2091" s="43">
        <f t="shared" si="106"/>
        <v>0</v>
      </c>
      <c r="N2091" s="41"/>
    </row>
    <row r="2092" spans="1:14" x14ac:dyDescent="0.2">
      <c r="A2092" s="7"/>
      <c r="B2092" s="60">
        <v>1100122</v>
      </c>
      <c r="C2092" s="61" t="s">
        <v>489</v>
      </c>
      <c r="D2092" s="61" t="s">
        <v>490</v>
      </c>
      <c r="E2092" s="60">
        <v>2142</v>
      </c>
      <c r="F2092" s="61" t="s">
        <v>309</v>
      </c>
      <c r="G2092" s="53" t="s">
        <v>73</v>
      </c>
      <c r="H2092" s="43">
        <v>0</v>
      </c>
      <c r="I2092" s="62"/>
      <c r="J2092" s="62"/>
      <c r="K2092" s="62"/>
      <c r="L2092" s="62"/>
      <c r="M2092" s="43">
        <f t="shared" si="106"/>
        <v>0</v>
      </c>
      <c r="N2092" s="41"/>
    </row>
    <row r="2093" spans="1:14" x14ac:dyDescent="0.2">
      <c r="A2093" s="7"/>
      <c r="B2093" s="60">
        <v>1100122</v>
      </c>
      <c r="C2093" s="61" t="s">
        <v>489</v>
      </c>
      <c r="D2093" s="61" t="s">
        <v>490</v>
      </c>
      <c r="E2093" s="60">
        <v>2161</v>
      </c>
      <c r="F2093" s="61" t="s">
        <v>309</v>
      </c>
      <c r="G2093" s="53" t="s">
        <v>40</v>
      </c>
      <c r="H2093" s="43">
        <v>0</v>
      </c>
      <c r="I2093" s="62"/>
      <c r="J2093" s="62"/>
      <c r="K2093" s="62"/>
      <c r="L2093" s="62"/>
      <c r="M2093" s="43">
        <f t="shared" si="106"/>
        <v>0</v>
      </c>
      <c r="N2093" s="41"/>
    </row>
    <row r="2094" spans="1:14" x14ac:dyDescent="0.2">
      <c r="A2094" s="7"/>
      <c r="B2094" s="60">
        <v>1100122</v>
      </c>
      <c r="C2094" s="61" t="s">
        <v>489</v>
      </c>
      <c r="D2094" s="61" t="s">
        <v>490</v>
      </c>
      <c r="E2094" s="60">
        <v>2212</v>
      </c>
      <c r="F2094" s="61" t="s">
        <v>309</v>
      </c>
      <c r="G2094" s="53" t="s">
        <v>41</v>
      </c>
      <c r="H2094" s="43">
        <v>0</v>
      </c>
      <c r="I2094" s="62"/>
      <c r="J2094" s="62"/>
      <c r="K2094" s="62"/>
      <c r="L2094" s="62"/>
      <c r="M2094" s="43">
        <f t="shared" si="106"/>
        <v>0</v>
      </c>
      <c r="N2094" s="41"/>
    </row>
    <row r="2095" spans="1:14" x14ac:dyDescent="0.2">
      <c r="A2095" s="7"/>
      <c r="B2095" s="60">
        <v>1100122</v>
      </c>
      <c r="C2095" s="61" t="s">
        <v>489</v>
      </c>
      <c r="D2095" s="61" t="s">
        <v>490</v>
      </c>
      <c r="E2095" s="60">
        <v>2461</v>
      </c>
      <c r="F2095" s="61" t="s">
        <v>309</v>
      </c>
      <c r="G2095" s="53" t="s">
        <v>43</v>
      </c>
      <c r="H2095" s="43">
        <v>0</v>
      </c>
      <c r="I2095" s="62"/>
      <c r="J2095" s="62"/>
      <c r="K2095" s="62"/>
      <c r="L2095" s="62"/>
      <c r="M2095" s="43">
        <f t="shared" si="106"/>
        <v>0</v>
      </c>
      <c r="N2095" s="41"/>
    </row>
    <row r="2096" spans="1:14" x14ac:dyDescent="0.2">
      <c r="A2096" s="7"/>
      <c r="B2096" s="60">
        <v>1100122</v>
      </c>
      <c r="C2096" s="61" t="s">
        <v>489</v>
      </c>
      <c r="D2096" s="61" t="s">
        <v>490</v>
      </c>
      <c r="E2096" s="60">
        <v>2491</v>
      </c>
      <c r="F2096" s="61" t="s">
        <v>309</v>
      </c>
      <c r="G2096" s="53" t="s">
        <v>80</v>
      </c>
      <c r="H2096" s="43">
        <v>0</v>
      </c>
      <c r="I2096" s="62"/>
      <c r="J2096" s="62"/>
      <c r="K2096" s="62"/>
      <c r="L2096" s="62"/>
      <c r="M2096" s="43">
        <f t="shared" si="106"/>
        <v>0</v>
      </c>
      <c r="N2096" s="41"/>
    </row>
    <row r="2097" spans="1:14" x14ac:dyDescent="0.2">
      <c r="A2097" s="7"/>
      <c r="B2097" s="60">
        <v>1100122</v>
      </c>
      <c r="C2097" s="61" t="s">
        <v>489</v>
      </c>
      <c r="D2097" s="61" t="s">
        <v>490</v>
      </c>
      <c r="E2097" s="60">
        <v>2531</v>
      </c>
      <c r="F2097" s="61" t="s">
        <v>309</v>
      </c>
      <c r="G2097" s="53" t="s">
        <v>121</v>
      </c>
      <c r="H2097" s="43">
        <v>0</v>
      </c>
      <c r="I2097" s="62"/>
      <c r="J2097" s="62"/>
      <c r="K2097" s="62"/>
      <c r="L2097" s="62"/>
      <c r="M2097" s="43">
        <f t="shared" si="106"/>
        <v>0</v>
      </c>
      <c r="N2097" s="41"/>
    </row>
    <row r="2098" spans="1:14" x14ac:dyDescent="0.2">
      <c r="A2098" s="7"/>
      <c r="B2098" s="60">
        <v>1100122</v>
      </c>
      <c r="C2098" s="61" t="s">
        <v>489</v>
      </c>
      <c r="D2098" s="61" t="s">
        <v>490</v>
      </c>
      <c r="E2098" s="60">
        <v>2722</v>
      </c>
      <c r="F2098" s="61" t="s">
        <v>309</v>
      </c>
      <c r="G2098" s="53" t="s">
        <v>82</v>
      </c>
      <c r="H2098" s="43">
        <v>0</v>
      </c>
      <c r="I2098" s="62"/>
      <c r="J2098" s="62"/>
      <c r="K2098" s="62"/>
      <c r="L2098" s="62"/>
      <c r="M2098" s="43">
        <f t="shared" si="106"/>
        <v>0</v>
      </c>
      <c r="N2098" s="41"/>
    </row>
    <row r="2099" spans="1:14" x14ac:dyDescent="0.2">
      <c r="A2099" s="7"/>
      <c r="B2099" s="60">
        <v>1100122</v>
      </c>
      <c r="C2099" s="61" t="s">
        <v>489</v>
      </c>
      <c r="D2099" s="61" t="s">
        <v>490</v>
      </c>
      <c r="E2099" s="60">
        <v>2921</v>
      </c>
      <c r="F2099" s="61" t="s">
        <v>309</v>
      </c>
      <c r="G2099" s="53" t="s">
        <v>122</v>
      </c>
      <c r="H2099" s="43">
        <v>955</v>
      </c>
      <c r="I2099" s="62"/>
      <c r="J2099" s="62"/>
      <c r="K2099" s="62"/>
      <c r="L2099" s="62"/>
      <c r="M2099" s="43">
        <f t="shared" si="106"/>
        <v>955</v>
      </c>
      <c r="N2099" s="41"/>
    </row>
    <row r="2100" spans="1:14" x14ac:dyDescent="0.2">
      <c r="A2100" s="7"/>
      <c r="B2100" s="60">
        <v>1100122</v>
      </c>
      <c r="C2100" s="61" t="s">
        <v>489</v>
      </c>
      <c r="D2100" s="61" t="s">
        <v>490</v>
      </c>
      <c r="E2100" s="60">
        <v>2961</v>
      </c>
      <c r="F2100" s="61" t="s">
        <v>309</v>
      </c>
      <c r="G2100" s="53" t="s">
        <v>123</v>
      </c>
      <c r="H2100" s="43">
        <v>0</v>
      </c>
      <c r="I2100" s="62"/>
      <c r="J2100" s="62"/>
      <c r="K2100" s="62"/>
      <c r="L2100" s="62"/>
      <c r="M2100" s="43">
        <f t="shared" si="106"/>
        <v>0</v>
      </c>
      <c r="N2100" s="41"/>
    </row>
    <row r="2101" spans="1:14" x14ac:dyDescent="0.2">
      <c r="A2101" s="7"/>
      <c r="B2101" s="60">
        <v>1100122</v>
      </c>
      <c r="C2101" s="61" t="s">
        <v>489</v>
      </c>
      <c r="D2101" s="61" t="s">
        <v>490</v>
      </c>
      <c r="E2101" s="60">
        <v>3321</v>
      </c>
      <c r="F2101" s="61" t="s">
        <v>309</v>
      </c>
      <c r="G2101" s="53" t="s">
        <v>162</v>
      </c>
      <c r="H2101" s="43">
        <v>0</v>
      </c>
      <c r="I2101" s="62"/>
      <c r="J2101" s="62"/>
      <c r="K2101" s="62"/>
      <c r="L2101" s="62"/>
      <c r="M2101" s="43">
        <f t="shared" si="106"/>
        <v>0</v>
      </c>
      <c r="N2101" s="41"/>
    </row>
    <row r="2102" spans="1:14" x14ac:dyDescent="0.2">
      <c r="A2102" s="7"/>
      <c r="B2102" s="60">
        <v>1100122</v>
      </c>
      <c r="C2102" s="61" t="s">
        <v>489</v>
      </c>
      <c r="D2102" s="61" t="s">
        <v>490</v>
      </c>
      <c r="E2102" s="60">
        <v>3361</v>
      </c>
      <c r="F2102" s="61" t="s">
        <v>309</v>
      </c>
      <c r="G2102" s="53" t="s">
        <v>47</v>
      </c>
      <c r="H2102" s="43">
        <v>2238.8000000000002</v>
      </c>
      <c r="I2102" s="62"/>
      <c r="J2102" s="62"/>
      <c r="K2102" s="62"/>
      <c r="L2102" s="62"/>
      <c r="M2102" s="43">
        <f t="shared" si="106"/>
        <v>2238.8000000000002</v>
      </c>
      <c r="N2102" s="41"/>
    </row>
    <row r="2103" spans="1:14" x14ac:dyDescent="0.2">
      <c r="A2103" s="7"/>
      <c r="B2103" s="60">
        <v>1100122</v>
      </c>
      <c r="C2103" s="61" t="s">
        <v>489</v>
      </c>
      <c r="D2103" s="61" t="s">
        <v>490</v>
      </c>
      <c r="E2103" s="60">
        <v>3391</v>
      </c>
      <c r="F2103" s="61" t="s">
        <v>309</v>
      </c>
      <c r="G2103" s="53" t="s">
        <v>48</v>
      </c>
      <c r="H2103" s="43">
        <v>0</v>
      </c>
      <c r="I2103" s="62"/>
      <c r="J2103" s="62"/>
      <c r="K2103" s="62"/>
      <c r="L2103" s="62"/>
      <c r="M2103" s="43">
        <f t="shared" si="106"/>
        <v>0</v>
      </c>
      <c r="N2103" s="41"/>
    </row>
    <row r="2104" spans="1:14" x14ac:dyDescent="0.2">
      <c r="A2104" s="7"/>
      <c r="B2104" s="60">
        <v>1100122</v>
      </c>
      <c r="C2104" s="61" t="s">
        <v>489</v>
      </c>
      <c r="D2104" s="61" t="s">
        <v>490</v>
      </c>
      <c r="E2104" s="60">
        <v>3511</v>
      </c>
      <c r="F2104" s="61" t="s">
        <v>309</v>
      </c>
      <c r="G2104" s="53" t="s">
        <v>91</v>
      </c>
      <c r="H2104" s="43">
        <v>0</v>
      </c>
      <c r="I2104" s="62"/>
      <c r="J2104" s="62"/>
      <c r="K2104" s="62"/>
      <c r="L2104" s="62"/>
      <c r="M2104" s="43">
        <f t="shared" si="106"/>
        <v>0</v>
      </c>
      <c r="N2104" s="41"/>
    </row>
    <row r="2105" spans="1:14" x14ac:dyDescent="0.2">
      <c r="A2105" s="7"/>
      <c r="B2105" s="60">
        <v>1100122</v>
      </c>
      <c r="C2105" s="61" t="s">
        <v>489</v>
      </c>
      <c r="D2105" s="61" t="s">
        <v>490</v>
      </c>
      <c r="E2105" s="60">
        <v>3521</v>
      </c>
      <c r="F2105" s="61" t="s">
        <v>309</v>
      </c>
      <c r="G2105" s="53" t="s">
        <v>136</v>
      </c>
      <c r="H2105" s="43">
        <v>0</v>
      </c>
      <c r="I2105" s="62"/>
      <c r="J2105" s="62"/>
      <c r="K2105" s="62"/>
      <c r="L2105" s="62"/>
      <c r="M2105" s="43">
        <f t="shared" si="106"/>
        <v>0</v>
      </c>
      <c r="N2105" s="41"/>
    </row>
    <row r="2106" spans="1:14" x14ac:dyDescent="0.2">
      <c r="A2106" s="7"/>
      <c r="B2106" s="60">
        <v>1100122</v>
      </c>
      <c r="C2106" s="61" t="s">
        <v>489</v>
      </c>
      <c r="D2106" s="61" t="s">
        <v>490</v>
      </c>
      <c r="E2106" s="60">
        <v>3531</v>
      </c>
      <c r="F2106" s="61" t="s">
        <v>309</v>
      </c>
      <c r="G2106" s="53" t="s">
        <v>50</v>
      </c>
      <c r="H2106" s="43">
        <v>0</v>
      </c>
      <c r="I2106" s="62"/>
      <c r="J2106" s="62"/>
      <c r="K2106" s="62"/>
      <c r="L2106" s="62"/>
      <c r="M2106" s="43">
        <f t="shared" si="106"/>
        <v>0</v>
      </c>
      <c r="N2106" s="41"/>
    </row>
    <row r="2107" spans="1:14" x14ac:dyDescent="0.2">
      <c r="A2107" s="7"/>
      <c r="B2107" s="60">
        <v>1100122</v>
      </c>
      <c r="C2107" s="61" t="s">
        <v>489</v>
      </c>
      <c r="D2107" s="61" t="s">
        <v>490</v>
      </c>
      <c r="E2107" s="60">
        <v>3571</v>
      </c>
      <c r="F2107" s="61" t="s">
        <v>309</v>
      </c>
      <c r="G2107" s="53" t="s">
        <v>92</v>
      </c>
      <c r="H2107" s="43">
        <v>0</v>
      </c>
      <c r="I2107" s="62"/>
      <c r="J2107" s="62"/>
      <c r="K2107" s="62"/>
      <c r="L2107" s="62"/>
      <c r="M2107" s="43">
        <f t="shared" si="106"/>
        <v>0</v>
      </c>
      <c r="N2107" s="41"/>
    </row>
    <row r="2108" spans="1:14" x14ac:dyDescent="0.2">
      <c r="A2108" s="7"/>
      <c r="B2108" s="60">
        <v>1100122</v>
      </c>
      <c r="C2108" s="61" t="s">
        <v>489</v>
      </c>
      <c r="D2108" s="61" t="s">
        <v>490</v>
      </c>
      <c r="E2108" s="60">
        <v>3612</v>
      </c>
      <c r="F2108" s="61" t="s">
        <v>309</v>
      </c>
      <c r="G2108" s="53" t="s">
        <v>125</v>
      </c>
      <c r="H2108" s="43">
        <v>0</v>
      </c>
      <c r="I2108" s="62"/>
      <c r="J2108" s="62"/>
      <c r="K2108" s="62"/>
      <c r="L2108" s="62"/>
      <c r="M2108" s="43">
        <f t="shared" si="106"/>
        <v>0</v>
      </c>
      <c r="N2108" s="41"/>
    </row>
    <row r="2109" spans="1:14" x14ac:dyDescent="0.2">
      <c r="A2109" s="7"/>
      <c r="B2109" s="60">
        <v>1100122</v>
      </c>
      <c r="C2109" s="61" t="s">
        <v>489</v>
      </c>
      <c r="D2109" s="61" t="s">
        <v>490</v>
      </c>
      <c r="E2109" s="60">
        <v>3751</v>
      </c>
      <c r="F2109" s="61" t="s">
        <v>309</v>
      </c>
      <c r="G2109" s="53" t="s">
        <v>52</v>
      </c>
      <c r="H2109" s="43">
        <v>0</v>
      </c>
      <c r="I2109" s="62"/>
      <c r="J2109" s="62"/>
      <c r="K2109" s="62"/>
      <c r="L2109" s="62"/>
      <c r="M2109" s="43">
        <f t="shared" si="106"/>
        <v>0</v>
      </c>
      <c r="N2109" s="41"/>
    </row>
    <row r="2110" spans="1:14" x14ac:dyDescent="0.2">
      <c r="A2110" s="7"/>
      <c r="B2110" s="60">
        <v>1100122</v>
      </c>
      <c r="C2110" s="61" t="s">
        <v>489</v>
      </c>
      <c r="D2110" s="61" t="s">
        <v>490</v>
      </c>
      <c r="E2110" s="60">
        <v>5151</v>
      </c>
      <c r="F2110" s="61" t="s">
        <v>309</v>
      </c>
      <c r="G2110" s="53" t="s">
        <v>128</v>
      </c>
      <c r="H2110" s="43">
        <v>0</v>
      </c>
      <c r="I2110" s="62"/>
      <c r="J2110" s="62"/>
      <c r="K2110" s="62"/>
      <c r="L2110" s="62"/>
      <c r="M2110" s="43">
        <f t="shared" si="106"/>
        <v>0</v>
      </c>
      <c r="N2110" s="41"/>
    </row>
    <row r="2111" spans="1:14" x14ac:dyDescent="0.2">
      <c r="A2111" s="7"/>
      <c r="B2111" s="60">
        <v>1100122</v>
      </c>
      <c r="C2111" s="61" t="s">
        <v>489</v>
      </c>
      <c r="D2111" s="61" t="s">
        <v>490</v>
      </c>
      <c r="E2111" s="60">
        <v>5191</v>
      </c>
      <c r="F2111" s="61" t="s">
        <v>309</v>
      </c>
      <c r="G2111" s="53" t="s">
        <v>198</v>
      </c>
      <c r="H2111" s="43">
        <v>0</v>
      </c>
      <c r="I2111" s="62"/>
      <c r="J2111" s="62"/>
      <c r="K2111" s="62"/>
      <c r="L2111" s="62"/>
      <c r="M2111" s="43">
        <f t="shared" si="106"/>
        <v>0</v>
      </c>
      <c r="N2111" s="41"/>
    </row>
    <row r="2112" spans="1:14" x14ac:dyDescent="0.2">
      <c r="A2112" s="7"/>
      <c r="B2112" s="60">
        <v>1100122</v>
      </c>
      <c r="C2112" s="61" t="s">
        <v>489</v>
      </c>
      <c r="D2112" s="61" t="s">
        <v>490</v>
      </c>
      <c r="E2112" s="60">
        <v>5231</v>
      </c>
      <c r="F2112" s="61" t="s">
        <v>309</v>
      </c>
      <c r="G2112" s="12" t="s">
        <v>200</v>
      </c>
      <c r="H2112" s="43">
        <v>0</v>
      </c>
      <c r="I2112" s="62"/>
      <c r="J2112" s="62"/>
      <c r="K2112" s="62"/>
      <c r="L2112" s="62"/>
      <c r="M2112" s="43">
        <f t="shared" si="106"/>
        <v>0</v>
      </c>
      <c r="N2112" s="41"/>
    </row>
    <row r="2113" spans="1:14" x14ac:dyDescent="0.2">
      <c r="A2113" s="7"/>
      <c r="B2113" s="60">
        <v>1100122</v>
      </c>
      <c r="C2113" s="61" t="s">
        <v>489</v>
      </c>
      <c r="D2113" s="61" t="s">
        <v>490</v>
      </c>
      <c r="E2113" s="60">
        <v>5411</v>
      </c>
      <c r="F2113" s="61" t="s">
        <v>309</v>
      </c>
      <c r="G2113" s="53" t="s">
        <v>108</v>
      </c>
      <c r="H2113" s="43">
        <v>0</v>
      </c>
      <c r="I2113" s="62"/>
      <c r="J2113" s="62"/>
      <c r="K2113" s="62"/>
      <c r="L2113" s="62"/>
      <c r="M2113" s="43">
        <f t="shared" si="106"/>
        <v>0</v>
      </c>
      <c r="N2113" s="41"/>
    </row>
    <row r="2114" spans="1:14" x14ac:dyDescent="0.2">
      <c r="A2114" s="7"/>
      <c r="B2114" s="60">
        <v>1100122</v>
      </c>
      <c r="C2114" s="61" t="s">
        <v>489</v>
      </c>
      <c r="D2114" s="61" t="s">
        <v>490</v>
      </c>
      <c r="E2114" s="60">
        <v>5811</v>
      </c>
      <c r="F2114" s="61" t="s">
        <v>309</v>
      </c>
      <c r="G2114" s="53" t="s">
        <v>110</v>
      </c>
      <c r="H2114" s="43">
        <v>0</v>
      </c>
      <c r="I2114" s="62"/>
      <c r="J2114" s="62"/>
      <c r="K2114" s="62"/>
      <c r="L2114" s="62"/>
      <c r="M2114" s="43">
        <f t="shared" si="106"/>
        <v>0</v>
      </c>
      <c r="N2114" s="41"/>
    </row>
    <row r="2115" spans="1:14" x14ac:dyDescent="0.2">
      <c r="A2115" s="7"/>
      <c r="B2115" s="60">
        <v>1500522</v>
      </c>
      <c r="C2115" s="61" t="s">
        <v>489</v>
      </c>
      <c r="D2115" s="61" t="s">
        <v>490</v>
      </c>
      <c r="E2115" s="60">
        <v>1131</v>
      </c>
      <c r="F2115" s="61" t="s">
        <v>309</v>
      </c>
      <c r="G2115" s="53" t="s">
        <v>55</v>
      </c>
      <c r="H2115" s="43">
        <v>804635.47</v>
      </c>
      <c r="I2115" s="62"/>
      <c r="J2115" s="62"/>
      <c r="K2115" s="63"/>
      <c r="L2115" s="64"/>
      <c r="M2115" s="43">
        <f t="shared" si="106"/>
        <v>804635.47</v>
      </c>
      <c r="N2115" s="41"/>
    </row>
    <row r="2116" spans="1:14" x14ac:dyDescent="0.2">
      <c r="A2116" s="7"/>
      <c r="B2116" s="60">
        <v>1500522</v>
      </c>
      <c r="C2116" s="61" t="s">
        <v>489</v>
      </c>
      <c r="D2116" s="61" t="s">
        <v>490</v>
      </c>
      <c r="E2116" s="60">
        <v>1321</v>
      </c>
      <c r="F2116" s="61" t="s">
        <v>309</v>
      </c>
      <c r="G2116" s="53" t="s">
        <v>56</v>
      </c>
      <c r="H2116" s="43">
        <v>25901.43</v>
      </c>
      <c r="I2116" s="62"/>
      <c r="J2116" s="62"/>
      <c r="K2116" s="63"/>
      <c r="L2116" s="64"/>
      <c r="M2116" s="43">
        <f t="shared" si="106"/>
        <v>25901.43</v>
      </c>
      <c r="N2116" s="41"/>
    </row>
    <row r="2117" spans="1:14" x14ac:dyDescent="0.2">
      <c r="A2117" s="7"/>
      <c r="B2117" s="60">
        <v>1500522</v>
      </c>
      <c r="C2117" s="61" t="s">
        <v>489</v>
      </c>
      <c r="D2117" s="61" t="s">
        <v>490</v>
      </c>
      <c r="E2117" s="60">
        <v>1323</v>
      </c>
      <c r="F2117" s="61" t="s">
        <v>309</v>
      </c>
      <c r="G2117" s="53" t="s">
        <v>57</v>
      </c>
      <c r="H2117" s="43">
        <v>88627.41</v>
      </c>
      <c r="I2117" s="62"/>
      <c r="J2117" s="62"/>
      <c r="K2117" s="63"/>
      <c r="L2117" s="64"/>
      <c r="M2117" s="43">
        <f t="shared" si="106"/>
        <v>88627.41</v>
      </c>
      <c r="N2117" s="41"/>
    </row>
    <row r="2118" spans="1:14" x14ac:dyDescent="0.2">
      <c r="A2118" s="7"/>
      <c r="B2118" s="60">
        <v>1500522</v>
      </c>
      <c r="C2118" s="61" t="s">
        <v>489</v>
      </c>
      <c r="D2118" s="61" t="s">
        <v>490</v>
      </c>
      <c r="E2118" s="60">
        <v>1413</v>
      </c>
      <c r="F2118" s="61" t="s">
        <v>309</v>
      </c>
      <c r="G2118" s="53" t="s">
        <v>58</v>
      </c>
      <c r="H2118" s="43">
        <v>131078.5</v>
      </c>
      <c r="I2118" s="62"/>
      <c r="J2118" s="62"/>
      <c r="K2118" s="62"/>
      <c r="L2118" s="62"/>
      <c r="M2118" s="43">
        <f t="shared" si="106"/>
        <v>131078.5</v>
      </c>
      <c r="N2118" s="41"/>
    </row>
    <row r="2119" spans="1:14" x14ac:dyDescent="0.2">
      <c r="A2119" s="7"/>
      <c r="B2119" s="60">
        <v>1500522</v>
      </c>
      <c r="C2119" s="61" t="s">
        <v>489</v>
      </c>
      <c r="D2119" s="61" t="s">
        <v>490</v>
      </c>
      <c r="E2119" s="60">
        <v>1421</v>
      </c>
      <c r="F2119" s="61" t="s">
        <v>309</v>
      </c>
      <c r="G2119" s="53" t="s">
        <v>59</v>
      </c>
      <c r="H2119" s="43">
        <v>36184.28</v>
      </c>
      <c r="I2119" s="62"/>
      <c r="J2119" s="62"/>
      <c r="K2119" s="62"/>
      <c r="L2119" s="62"/>
      <c r="M2119" s="43">
        <f t="shared" si="106"/>
        <v>36184.28</v>
      </c>
      <c r="N2119" s="41"/>
    </row>
    <row r="2120" spans="1:14" x14ac:dyDescent="0.2">
      <c r="A2120" s="7"/>
      <c r="B2120" s="60">
        <v>1500522</v>
      </c>
      <c r="C2120" s="61" t="s">
        <v>489</v>
      </c>
      <c r="D2120" s="61" t="s">
        <v>490</v>
      </c>
      <c r="E2120" s="60">
        <v>1431</v>
      </c>
      <c r="F2120" s="61" t="s">
        <v>309</v>
      </c>
      <c r="G2120" s="53" t="s">
        <v>60</v>
      </c>
      <c r="H2120" s="43">
        <v>39137.74</v>
      </c>
      <c r="I2120" s="62"/>
      <c r="J2120" s="62"/>
      <c r="K2120" s="62"/>
      <c r="L2120" s="62"/>
      <c r="M2120" s="43">
        <f t="shared" si="106"/>
        <v>39137.74</v>
      </c>
      <c r="N2120" s="41"/>
    </row>
    <row r="2121" spans="1:14" x14ac:dyDescent="0.2">
      <c r="A2121" s="7"/>
      <c r="B2121" s="60">
        <v>1500522</v>
      </c>
      <c r="C2121" s="61" t="s">
        <v>489</v>
      </c>
      <c r="D2121" s="61" t="s">
        <v>490</v>
      </c>
      <c r="E2121" s="60">
        <v>1542</v>
      </c>
      <c r="F2121" s="61" t="s">
        <v>309</v>
      </c>
      <c r="G2121" s="53" t="s">
        <v>63</v>
      </c>
      <c r="H2121" s="43">
        <v>35567.919999999998</v>
      </c>
      <c r="I2121" s="62"/>
      <c r="J2121" s="62"/>
      <c r="K2121" s="63"/>
      <c r="L2121" s="62"/>
      <c r="M2121" s="43">
        <f t="shared" si="106"/>
        <v>35567.919999999998</v>
      </c>
      <c r="N2121" s="41"/>
    </row>
    <row r="2122" spans="1:14" x14ac:dyDescent="0.2">
      <c r="A2122" s="7"/>
      <c r="B2122" s="60">
        <v>1500522</v>
      </c>
      <c r="C2122" s="61" t="s">
        <v>489</v>
      </c>
      <c r="D2122" s="61" t="s">
        <v>490</v>
      </c>
      <c r="E2122" s="60">
        <v>1543</v>
      </c>
      <c r="F2122" s="61" t="s">
        <v>309</v>
      </c>
      <c r="G2122" s="53" t="s">
        <v>64</v>
      </c>
      <c r="H2122" s="43">
        <v>14376.05</v>
      </c>
      <c r="I2122" s="62"/>
      <c r="J2122" s="62"/>
      <c r="K2122" s="63"/>
      <c r="L2122" s="62"/>
      <c r="M2122" s="43">
        <f t="shared" si="106"/>
        <v>14376.05</v>
      </c>
      <c r="N2122" s="41"/>
    </row>
    <row r="2123" spans="1:14" x14ac:dyDescent="0.2">
      <c r="A2123" s="7"/>
      <c r="B2123" s="60">
        <v>1500522</v>
      </c>
      <c r="C2123" s="61" t="s">
        <v>489</v>
      </c>
      <c r="D2123" s="61" t="s">
        <v>490</v>
      </c>
      <c r="E2123" s="60">
        <v>1544</v>
      </c>
      <c r="F2123" s="61" t="s">
        <v>309</v>
      </c>
      <c r="G2123" s="53" t="s">
        <v>65</v>
      </c>
      <c r="H2123" s="43">
        <v>743.13</v>
      </c>
      <c r="I2123" s="62"/>
      <c r="J2123" s="62"/>
      <c r="K2123" s="63"/>
      <c r="L2123" s="64"/>
      <c r="M2123" s="43">
        <f t="shared" si="106"/>
        <v>743.13</v>
      </c>
      <c r="N2123" s="41"/>
    </row>
    <row r="2124" spans="1:14" x14ac:dyDescent="0.2">
      <c r="A2124" s="7"/>
      <c r="B2124" s="60">
        <v>1500522</v>
      </c>
      <c r="C2124" s="61" t="s">
        <v>489</v>
      </c>
      <c r="D2124" s="61" t="s">
        <v>490</v>
      </c>
      <c r="E2124" s="60">
        <v>1591</v>
      </c>
      <c r="F2124" s="61" t="s">
        <v>309</v>
      </c>
      <c r="G2124" s="53" t="s">
        <v>111</v>
      </c>
      <c r="H2124" s="43">
        <v>15446.38</v>
      </c>
      <c r="I2124" s="62"/>
      <c r="J2124" s="62"/>
      <c r="K2124" s="62"/>
      <c r="L2124" s="62"/>
      <c r="M2124" s="43">
        <f t="shared" si="106"/>
        <v>15446.38</v>
      </c>
      <c r="N2124" s="41"/>
    </row>
    <row r="2125" spans="1:14" x14ac:dyDescent="0.2">
      <c r="A2125" s="7"/>
      <c r="B2125" s="60">
        <v>1500522</v>
      </c>
      <c r="C2125" s="61" t="s">
        <v>489</v>
      </c>
      <c r="D2125" s="61" t="s">
        <v>490</v>
      </c>
      <c r="E2125" s="60">
        <v>3981</v>
      </c>
      <c r="F2125" s="61" t="s">
        <v>309</v>
      </c>
      <c r="G2125" s="53" t="s">
        <v>66</v>
      </c>
      <c r="H2125" s="43">
        <v>15753.18</v>
      </c>
      <c r="I2125" s="62"/>
      <c r="J2125" s="62"/>
      <c r="K2125" s="63"/>
      <c r="L2125" s="64"/>
      <c r="M2125" s="43">
        <f t="shared" si="106"/>
        <v>15753.18</v>
      </c>
      <c r="N2125" s="41"/>
    </row>
    <row r="2126" spans="1:14" ht="15" x14ac:dyDescent="0.25">
      <c r="A2126" s="7"/>
      <c r="B2126" s="23" t="s">
        <v>491</v>
      </c>
      <c r="C2126" s="23"/>
      <c r="D2126" s="23"/>
      <c r="E2126" s="23"/>
      <c r="F2126" s="24"/>
      <c r="G2126" s="25"/>
      <c r="H2126" s="26">
        <v>1244780.8899999997</v>
      </c>
      <c r="I2126" s="26">
        <f t="shared" ref="I2126:M2126" si="107">SUM(I2088:I2125)</f>
        <v>0</v>
      </c>
      <c r="J2126" s="26">
        <f t="shared" si="107"/>
        <v>0</v>
      </c>
      <c r="K2126" s="26">
        <f t="shared" si="107"/>
        <v>0</v>
      </c>
      <c r="L2126" s="26">
        <f t="shared" si="107"/>
        <v>0</v>
      </c>
      <c r="M2126" s="26">
        <f t="shared" si="107"/>
        <v>1244780.8899999997</v>
      </c>
      <c r="N2126" s="12"/>
    </row>
    <row r="2127" spans="1:14" ht="15" x14ac:dyDescent="0.25">
      <c r="A2127" s="7"/>
      <c r="B2127" s="23" t="s">
        <v>492</v>
      </c>
      <c r="C2127" s="23"/>
      <c r="D2127" s="23"/>
      <c r="E2127" s="23"/>
      <c r="F2127" s="24"/>
      <c r="G2127" s="25"/>
      <c r="H2127" s="27"/>
      <c r="I2127" s="27"/>
      <c r="J2127" s="27"/>
      <c r="K2127" s="27"/>
      <c r="L2127" s="27"/>
      <c r="M2127" s="27"/>
      <c r="N2127" s="12"/>
    </row>
    <row r="2128" spans="1:14" x14ac:dyDescent="0.2">
      <c r="A2128" s="39"/>
      <c r="B2128" s="60">
        <v>1100122</v>
      </c>
      <c r="C2128" s="61" t="s">
        <v>493</v>
      </c>
      <c r="D2128" s="61" t="s">
        <v>494</v>
      </c>
      <c r="E2128" s="60">
        <v>2111</v>
      </c>
      <c r="F2128" s="61" t="s">
        <v>495</v>
      </c>
      <c r="G2128" s="53" t="s">
        <v>37</v>
      </c>
      <c r="H2128" s="43">
        <v>7164.03</v>
      </c>
      <c r="I2128" s="62"/>
      <c r="J2128" s="62"/>
      <c r="K2128" s="62"/>
      <c r="L2128" s="62"/>
      <c r="M2128" s="43">
        <f t="shared" ref="M2128:M2159" si="108">H2128+I2128-J2128+K2128-L2128</f>
        <v>7164.03</v>
      </c>
      <c r="N2128" s="41"/>
    </row>
    <row r="2129" spans="1:14" x14ac:dyDescent="0.2">
      <c r="A2129" s="39"/>
      <c r="B2129" s="60">
        <v>1100122</v>
      </c>
      <c r="C2129" s="61" t="s">
        <v>493</v>
      </c>
      <c r="D2129" s="61" t="s">
        <v>494</v>
      </c>
      <c r="E2129" s="60">
        <v>2121</v>
      </c>
      <c r="F2129" s="61" t="s">
        <v>495</v>
      </c>
      <c r="G2129" s="53" t="s">
        <v>119</v>
      </c>
      <c r="H2129" s="43">
        <v>0</v>
      </c>
      <c r="I2129" s="62"/>
      <c r="J2129" s="62"/>
      <c r="K2129" s="62"/>
      <c r="L2129" s="62"/>
      <c r="M2129" s="43">
        <f t="shared" si="108"/>
        <v>0</v>
      </c>
      <c r="N2129" s="41"/>
    </row>
    <row r="2130" spans="1:14" x14ac:dyDescent="0.2">
      <c r="A2130" s="39"/>
      <c r="B2130" s="60">
        <v>1100122</v>
      </c>
      <c r="C2130" s="61" t="s">
        <v>493</v>
      </c>
      <c r="D2130" s="61" t="s">
        <v>494</v>
      </c>
      <c r="E2130" s="60">
        <v>2141</v>
      </c>
      <c r="F2130" s="61" t="s">
        <v>495</v>
      </c>
      <c r="G2130" s="53" t="s">
        <v>39</v>
      </c>
      <c r="H2130" s="43">
        <v>9020</v>
      </c>
      <c r="I2130" s="62"/>
      <c r="J2130" s="62"/>
      <c r="K2130" s="62"/>
      <c r="L2130" s="62"/>
      <c r="M2130" s="43">
        <f t="shared" si="108"/>
        <v>9020</v>
      </c>
      <c r="N2130" s="41"/>
    </row>
    <row r="2131" spans="1:14" x14ac:dyDescent="0.2">
      <c r="A2131" s="39"/>
      <c r="B2131" s="60">
        <v>1100122</v>
      </c>
      <c r="C2131" s="61" t="s">
        <v>493</v>
      </c>
      <c r="D2131" s="61" t="s">
        <v>494</v>
      </c>
      <c r="E2131" s="60">
        <v>2151</v>
      </c>
      <c r="F2131" s="61" t="s">
        <v>495</v>
      </c>
      <c r="G2131" s="53" t="s">
        <v>74</v>
      </c>
      <c r="H2131" s="43">
        <v>0</v>
      </c>
      <c r="I2131" s="62"/>
      <c r="J2131" s="62"/>
      <c r="K2131" s="62"/>
      <c r="L2131" s="62"/>
      <c r="M2131" s="43">
        <f t="shared" si="108"/>
        <v>0</v>
      </c>
      <c r="N2131" s="41"/>
    </row>
    <row r="2132" spans="1:14" x14ac:dyDescent="0.2">
      <c r="A2132" s="39"/>
      <c r="B2132" s="60">
        <v>1100122</v>
      </c>
      <c r="C2132" s="61" t="s">
        <v>493</v>
      </c>
      <c r="D2132" s="61" t="s">
        <v>494</v>
      </c>
      <c r="E2132" s="60">
        <v>2161</v>
      </c>
      <c r="F2132" s="61" t="s">
        <v>495</v>
      </c>
      <c r="G2132" s="53" t="s">
        <v>40</v>
      </c>
      <c r="H2132" s="43">
        <v>2609.64</v>
      </c>
      <c r="I2132" s="62"/>
      <c r="J2132" s="62"/>
      <c r="K2132" s="62"/>
      <c r="L2132" s="62"/>
      <c r="M2132" s="43">
        <f t="shared" si="108"/>
        <v>2609.64</v>
      </c>
      <c r="N2132" s="41"/>
    </row>
    <row r="2133" spans="1:14" x14ac:dyDescent="0.2">
      <c r="A2133" s="39"/>
      <c r="B2133" s="60">
        <v>1100122</v>
      </c>
      <c r="C2133" s="61" t="s">
        <v>493</v>
      </c>
      <c r="D2133" s="61" t="s">
        <v>494</v>
      </c>
      <c r="E2133" s="60">
        <v>2212</v>
      </c>
      <c r="F2133" s="61" t="s">
        <v>495</v>
      </c>
      <c r="G2133" s="53" t="s">
        <v>41</v>
      </c>
      <c r="H2133" s="43">
        <v>0</v>
      </c>
      <c r="I2133" s="62"/>
      <c r="J2133" s="62"/>
      <c r="K2133" s="62"/>
      <c r="L2133" s="62"/>
      <c r="M2133" s="43">
        <f t="shared" si="108"/>
        <v>0</v>
      </c>
      <c r="N2133" s="41"/>
    </row>
    <row r="2134" spans="1:14" x14ac:dyDescent="0.2">
      <c r="A2134" s="39"/>
      <c r="B2134" s="60">
        <v>1100122</v>
      </c>
      <c r="C2134" s="61" t="s">
        <v>493</v>
      </c>
      <c r="D2134" s="61" t="s">
        <v>494</v>
      </c>
      <c r="E2134" s="60">
        <v>2231</v>
      </c>
      <c r="F2134" s="61" t="s">
        <v>495</v>
      </c>
      <c r="G2134" s="53" t="s">
        <v>42</v>
      </c>
      <c r="H2134" s="43">
        <v>0</v>
      </c>
      <c r="I2134" s="62"/>
      <c r="J2134" s="62"/>
      <c r="K2134" s="62"/>
      <c r="L2134" s="62"/>
      <c r="M2134" s="43">
        <f t="shared" si="108"/>
        <v>0</v>
      </c>
      <c r="N2134" s="41"/>
    </row>
    <row r="2135" spans="1:14" x14ac:dyDescent="0.2">
      <c r="A2135" s="39"/>
      <c r="B2135" s="60">
        <v>1100122</v>
      </c>
      <c r="C2135" s="61" t="s">
        <v>493</v>
      </c>
      <c r="D2135" s="61" t="s">
        <v>494</v>
      </c>
      <c r="E2135" s="60">
        <v>2351</v>
      </c>
      <c r="F2135" s="61" t="s">
        <v>495</v>
      </c>
      <c r="G2135" s="53" t="s">
        <v>496</v>
      </c>
      <c r="H2135" s="43">
        <v>0</v>
      </c>
      <c r="I2135" s="62"/>
      <c r="J2135" s="62"/>
      <c r="K2135" s="62"/>
      <c r="L2135" s="62"/>
      <c r="M2135" s="43">
        <f t="shared" si="108"/>
        <v>0</v>
      </c>
      <c r="N2135" s="41"/>
    </row>
    <row r="2136" spans="1:14" x14ac:dyDescent="0.2">
      <c r="A2136" s="39"/>
      <c r="B2136" s="60">
        <v>1100122</v>
      </c>
      <c r="C2136" s="61" t="s">
        <v>493</v>
      </c>
      <c r="D2136" s="61" t="s">
        <v>494</v>
      </c>
      <c r="E2136" s="60">
        <v>2411</v>
      </c>
      <c r="F2136" s="61" t="s">
        <v>495</v>
      </c>
      <c r="G2136" s="53" t="s">
        <v>75</v>
      </c>
      <c r="H2136" s="43">
        <v>0</v>
      </c>
      <c r="I2136" s="62"/>
      <c r="J2136" s="62"/>
      <c r="K2136" s="62"/>
      <c r="L2136" s="62"/>
      <c r="M2136" s="43">
        <f t="shared" si="108"/>
        <v>0</v>
      </c>
      <c r="N2136" s="41"/>
    </row>
    <row r="2137" spans="1:14" x14ac:dyDescent="0.2">
      <c r="A2137" s="39"/>
      <c r="B2137" s="60">
        <v>1100122</v>
      </c>
      <c r="C2137" s="61" t="s">
        <v>493</v>
      </c>
      <c r="D2137" s="61" t="s">
        <v>494</v>
      </c>
      <c r="E2137" s="60">
        <v>2421</v>
      </c>
      <c r="F2137" s="61" t="s">
        <v>495</v>
      </c>
      <c r="G2137" s="53" t="s">
        <v>130</v>
      </c>
      <c r="H2137" s="43">
        <v>0</v>
      </c>
      <c r="I2137" s="62"/>
      <c r="J2137" s="62"/>
      <c r="K2137" s="62"/>
      <c r="L2137" s="62"/>
      <c r="M2137" s="43">
        <f t="shared" si="108"/>
        <v>0</v>
      </c>
      <c r="N2137" s="41"/>
    </row>
    <row r="2138" spans="1:14" x14ac:dyDescent="0.2">
      <c r="A2138" s="39"/>
      <c r="B2138" s="60">
        <v>1100122</v>
      </c>
      <c r="C2138" s="61" t="s">
        <v>493</v>
      </c>
      <c r="D2138" s="61" t="s">
        <v>494</v>
      </c>
      <c r="E2138" s="60">
        <v>2461</v>
      </c>
      <c r="F2138" s="61" t="s">
        <v>495</v>
      </c>
      <c r="G2138" s="53" t="s">
        <v>43</v>
      </c>
      <c r="H2138" s="43">
        <v>129.99</v>
      </c>
      <c r="I2138" s="62"/>
      <c r="J2138" s="62"/>
      <c r="K2138" s="62"/>
      <c r="L2138" s="62"/>
      <c r="M2138" s="43">
        <f t="shared" si="108"/>
        <v>129.99</v>
      </c>
      <c r="N2138" s="41"/>
    </row>
    <row r="2139" spans="1:14" x14ac:dyDescent="0.2">
      <c r="A2139" s="39"/>
      <c r="B2139" s="60">
        <v>1100122</v>
      </c>
      <c r="C2139" s="61" t="s">
        <v>493</v>
      </c>
      <c r="D2139" s="61" t="s">
        <v>494</v>
      </c>
      <c r="E2139" s="60">
        <v>2471</v>
      </c>
      <c r="F2139" s="61" t="s">
        <v>495</v>
      </c>
      <c r="G2139" s="53" t="s">
        <v>78</v>
      </c>
      <c r="H2139" s="43">
        <v>0</v>
      </c>
      <c r="I2139" s="62"/>
      <c r="J2139" s="62"/>
      <c r="K2139" s="62"/>
      <c r="L2139" s="62"/>
      <c r="M2139" s="43">
        <f t="shared" si="108"/>
        <v>0</v>
      </c>
      <c r="N2139" s="41"/>
    </row>
    <row r="2140" spans="1:14" x14ac:dyDescent="0.2">
      <c r="A2140" s="39"/>
      <c r="B2140" s="60">
        <v>1100122</v>
      </c>
      <c r="C2140" s="61" t="s">
        <v>493</v>
      </c>
      <c r="D2140" s="61" t="s">
        <v>494</v>
      </c>
      <c r="E2140" s="60">
        <v>2491</v>
      </c>
      <c r="F2140" s="61" t="s">
        <v>495</v>
      </c>
      <c r="G2140" s="53" t="s">
        <v>80</v>
      </c>
      <c r="H2140" s="43">
        <v>0</v>
      </c>
      <c r="I2140" s="62"/>
      <c r="J2140" s="62"/>
      <c r="K2140" s="62"/>
      <c r="L2140" s="62"/>
      <c r="M2140" s="43">
        <f t="shared" si="108"/>
        <v>0</v>
      </c>
      <c r="N2140" s="41"/>
    </row>
    <row r="2141" spans="1:14" x14ac:dyDescent="0.2">
      <c r="A2141" s="39"/>
      <c r="B2141" s="60">
        <v>1100122</v>
      </c>
      <c r="C2141" s="61" t="s">
        <v>493</v>
      </c>
      <c r="D2141" s="61" t="s">
        <v>494</v>
      </c>
      <c r="E2141" s="60">
        <v>2531</v>
      </c>
      <c r="F2141" s="61" t="s">
        <v>495</v>
      </c>
      <c r="G2141" s="53" t="s">
        <v>121</v>
      </c>
      <c r="H2141" s="43">
        <v>0</v>
      </c>
      <c r="I2141" s="62"/>
      <c r="J2141" s="62"/>
      <c r="K2141" s="62"/>
      <c r="L2141" s="62"/>
      <c r="M2141" s="43">
        <f t="shared" si="108"/>
        <v>0</v>
      </c>
      <c r="N2141" s="41"/>
    </row>
    <row r="2142" spans="1:14" x14ac:dyDescent="0.2">
      <c r="A2142" s="39"/>
      <c r="B2142" s="60">
        <v>1100122</v>
      </c>
      <c r="C2142" s="61" t="s">
        <v>493</v>
      </c>
      <c r="D2142" s="61" t="s">
        <v>494</v>
      </c>
      <c r="E2142" s="60">
        <v>2551</v>
      </c>
      <c r="F2142" s="61" t="s">
        <v>495</v>
      </c>
      <c r="G2142" s="53" t="s">
        <v>184</v>
      </c>
      <c r="H2142" s="43">
        <v>0</v>
      </c>
      <c r="I2142" s="62"/>
      <c r="J2142" s="62"/>
      <c r="K2142" s="62"/>
      <c r="L2142" s="62"/>
      <c r="M2142" s="43">
        <f t="shared" si="108"/>
        <v>0</v>
      </c>
      <c r="N2142" s="41"/>
    </row>
    <row r="2143" spans="1:14" x14ac:dyDescent="0.2">
      <c r="A2143" s="39"/>
      <c r="B2143" s="60">
        <v>1100122</v>
      </c>
      <c r="C2143" s="61" t="s">
        <v>493</v>
      </c>
      <c r="D2143" s="61" t="s">
        <v>494</v>
      </c>
      <c r="E2143" s="60">
        <v>2561</v>
      </c>
      <c r="F2143" s="61" t="s">
        <v>495</v>
      </c>
      <c r="G2143" s="53" t="s">
        <v>81</v>
      </c>
      <c r="H2143" s="43">
        <v>0</v>
      </c>
      <c r="I2143" s="62"/>
      <c r="J2143" s="62"/>
      <c r="K2143" s="62"/>
      <c r="L2143" s="62"/>
      <c r="M2143" s="43">
        <f t="shared" si="108"/>
        <v>0</v>
      </c>
      <c r="N2143" s="41"/>
    </row>
    <row r="2144" spans="1:14" x14ac:dyDescent="0.2">
      <c r="A2144" s="39"/>
      <c r="B2144" s="60">
        <v>1100122</v>
      </c>
      <c r="C2144" s="61" t="s">
        <v>493</v>
      </c>
      <c r="D2144" s="61" t="s">
        <v>494</v>
      </c>
      <c r="E2144" s="60">
        <v>2711</v>
      </c>
      <c r="F2144" s="61" t="s">
        <v>495</v>
      </c>
      <c r="G2144" s="53" t="s">
        <v>160</v>
      </c>
      <c r="H2144" s="43">
        <v>0</v>
      </c>
      <c r="I2144" s="62"/>
      <c r="J2144" s="62"/>
      <c r="K2144" s="62"/>
      <c r="L2144" s="62"/>
      <c r="M2144" s="43">
        <f t="shared" si="108"/>
        <v>0</v>
      </c>
      <c r="N2144" s="41"/>
    </row>
    <row r="2145" spans="1:14" x14ac:dyDescent="0.2">
      <c r="A2145" s="39"/>
      <c r="B2145" s="60">
        <v>1100122</v>
      </c>
      <c r="C2145" s="61" t="s">
        <v>493</v>
      </c>
      <c r="D2145" s="61" t="s">
        <v>494</v>
      </c>
      <c r="E2145" s="60">
        <v>2721</v>
      </c>
      <c r="F2145" s="61" t="s">
        <v>495</v>
      </c>
      <c r="G2145" s="53" t="s">
        <v>161</v>
      </c>
      <c r="H2145" s="43">
        <v>0</v>
      </c>
      <c r="I2145" s="62"/>
      <c r="J2145" s="62"/>
      <c r="K2145" s="62"/>
      <c r="L2145" s="62"/>
      <c r="M2145" s="43">
        <f t="shared" si="108"/>
        <v>0</v>
      </c>
      <c r="N2145" s="41"/>
    </row>
    <row r="2146" spans="1:14" x14ac:dyDescent="0.2">
      <c r="A2146" s="39"/>
      <c r="B2146" s="60">
        <v>1100122</v>
      </c>
      <c r="C2146" s="61" t="s">
        <v>493</v>
      </c>
      <c r="D2146" s="61" t="s">
        <v>494</v>
      </c>
      <c r="E2146" s="60">
        <v>2911</v>
      </c>
      <c r="F2146" s="61" t="s">
        <v>495</v>
      </c>
      <c r="G2146" s="53" t="s">
        <v>44</v>
      </c>
      <c r="H2146" s="43">
        <v>4872</v>
      </c>
      <c r="I2146" s="62"/>
      <c r="J2146" s="62"/>
      <c r="K2146" s="62"/>
      <c r="L2146" s="62"/>
      <c r="M2146" s="43">
        <f t="shared" si="108"/>
        <v>4872</v>
      </c>
      <c r="N2146" s="41"/>
    </row>
    <row r="2147" spans="1:14" x14ac:dyDescent="0.2">
      <c r="A2147" s="39"/>
      <c r="B2147" s="60">
        <v>1100122</v>
      </c>
      <c r="C2147" s="61" t="s">
        <v>493</v>
      </c>
      <c r="D2147" s="61" t="s">
        <v>494</v>
      </c>
      <c r="E2147" s="60">
        <v>2921</v>
      </c>
      <c r="F2147" s="61" t="s">
        <v>495</v>
      </c>
      <c r="G2147" s="53" t="s">
        <v>122</v>
      </c>
      <c r="H2147" s="43">
        <v>0</v>
      </c>
      <c r="I2147" s="62"/>
      <c r="J2147" s="62"/>
      <c r="K2147" s="62"/>
      <c r="L2147" s="62"/>
      <c r="M2147" s="43">
        <f t="shared" si="108"/>
        <v>0</v>
      </c>
      <c r="N2147" s="41"/>
    </row>
    <row r="2148" spans="1:14" x14ac:dyDescent="0.2">
      <c r="A2148" s="39"/>
      <c r="B2148" s="60">
        <v>1100122</v>
      </c>
      <c r="C2148" s="61" t="s">
        <v>493</v>
      </c>
      <c r="D2148" s="61" t="s">
        <v>494</v>
      </c>
      <c r="E2148" s="60">
        <v>2941</v>
      </c>
      <c r="F2148" s="61" t="s">
        <v>495</v>
      </c>
      <c r="G2148" s="53" t="s">
        <v>45</v>
      </c>
      <c r="H2148" s="43">
        <v>0</v>
      </c>
      <c r="I2148" s="62"/>
      <c r="J2148" s="62"/>
      <c r="K2148" s="62"/>
      <c r="L2148" s="62"/>
      <c r="M2148" s="43">
        <f t="shared" si="108"/>
        <v>0</v>
      </c>
      <c r="N2148" s="41"/>
    </row>
    <row r="2149" spans="1:14" x14ac:dyDescent="0.2">
      <c r="A2149" s="39"/>
      <c r="B2149" s="60">
        <v>1100122</v>
      </c>
      <c r="C2149" s="61" t="s">
        <v>493</v>
      </c>
      <c r="D2149" s="61" t="s">
        <v>494</v>
      </c>
      <c r="E2149" s="60">
        <v>2961</v>
      </c>
      <c r="F2149" s="61" t="s">
        <v>495</v>
      </c>
      <c r="G2149" s="53" t="s">
        <v>123</v>
      </c>
      <c r="H2149" s="43">
        <v>10259.98</v>
      </c>
      <c r="I2149" s="62"/>
      <c r="J2149" s="62"/>
      <c r="K2149" s="62"/>
      <c r="L2149" s="62"/>
      <c r="M2149" s="43">
        <f t="shared" si="108"/>
        <v>10259.98</v>
      </c>
      <c r="N2149" s="41"/>
    </row>
    <row r="2150" spans="1:14" x14ac:dyDescent="0.2">
      <c r="A2150" s="39"/>
      <c r="B2150" s="60">
        <v>1100122</v>
      </c>
      <c r="C2150" s="61" t="s">
        <v>493</v>
      </c>
      <c r="D2150" s="61" t="s">
        <v>494</v>
      </c>
      <c r="E2150" s="60">
        <v>2971</v>
      </c>
      <c r="F2150" s="61" t="s">
        <v>495</v>
      </c>
      <c r="G2150" s="53" t="s">
        <v>497</v>
      </c>
      <c r="H2150" s="43">
        <v>0</v>
      </c>
      <c r="I2150" s="62"/>
      <c r="J2150" s="62"/>
      <c r="K2150" s="62"/>
      <c r="L2150" s="62"/>
      <c r="M2150" s="43">
        <f t="shared" si="108"/>
        <v>0</v>
      </c>
      <c r="N2150" s="41"/>
    </row>
    <row r="2151" spans="1:14" x14ac:dyDescent="0.2">
      <c r="A2151" s="39"/>
      <c r="B2151" s="60">
        <v>1100122</v>
      </c>
      <c r="C2151" s="61" t="s">
        <v>493</v>
      </c>
      <c r="D2151" s="61" t="s">
        <v>494</v>
      </c>
      <c r="E2151" s="60">
        <v>3291</v>
      </c>
      <c r="F2151" s="61" t="s">
        <v>495</v>
      </c>
      <c r="G2151" s="53" t="s">
        <v>87</v>
      </c>
      <c r="H2151" s="43">
        <v>0</v>
      </c>
      <c r="I2151" s="62"/>
      <c r="J2151" s="62"/>
      <c r="K2151" s="62"/>
      <c r="L2151" s="62"/>
      <c r="M2151" s="43">
        <f t="shared" si="108"/>
        <v>0</v>
      </c>
      <c r="N2151" s="41"/>
    </row>
    <row r="2152" spans="1:14" x14ac:dyDescent="0.2">
      <c r="A2152" s="39"/>
      <c r="B2152" s="60">
        <v>1100122</v>
      </c>
      <c r="C2152" s="61" t="s">
        <v>493</v>
      </c>
      <c r="D2152" s="61" t="s">
        <v>494</v>
      </c>
      <c r="E2152" s="60">
        <v>3331</v>
      </c>
      <c r="F2152" s="61" t="s">
        <v>495</v>
      </c>
      <c r="G2152" s="53" t="s">
        <v>88</v>
      </c>
      <c r="H2152" s="43">
        <v>0</v>
      </c>
      <c r="I2152" s="62"/>
      <c r="J2152" s="62"/>
      <c r="K2152" s="62"/>
      <c r="L2152" s="62"/>
      <c r="M2152" s="43">
        <f t="shared" si="108"/>
        <v>0</v>
      </c>
      <c r="N2152" s="41"/>
    </row>
    <row r="2153" spans="1:14" x14ac:dyDescent="0.2">
      <c r="A2153" s="39"/>
      <c r="B2153" s="60">
        <v>1100122</v>
      </c>
      <c r="C2153" s="61" t="s">
        <v>493</v>
      </c>
      <c r="D2153" s="61" t="s">
        <v>494</v>
      </c>
      <c r="E2153" s="60">
        <v>3351</v>
      </c>
      <c r="F2153" s="61" t="s">
        <v>495</v>
      </c>
      <c r="G2153" s="53" t="s">
        <v>421</v>
      </c>
      <c r="H2153" s="43">
        <v>0</v>
      </c>
      <c r="I2153" s="62"/>
      <c r="J2153" s="62"/>
      <c r="K2153" s="62"/>
      <c r="L2153" s="62"/>
      <c r="M2153" s="43">
        <f t="shared" si="108"/>
        <v>0</v>
      </c>
      <c r="N2153" s="41"/>
    </row>
    <row r="2154" spans="1:14" x14ac:dyDescent="0.2">
      <c r="A2154" s="39"/>
      <c r="B2154" s="60">
        <v>1100122</v>
      </c>
      <c r="C2154" s="61" t="s">
        <v>493</v>
      </c>
      <c r="D2154" s="61" t="s">
        <v>494</v>
      </c>
      <c r="E2154" s="60">
        <v>3361</v>
      </c>
      <c r="F2154" s="61" t="s">
        <v>495</v>
      </c>
      <c r="G2154" s="53" t="s">
        <v>47</v>
      </c>
      <c r="H2154" s="43">
        <v>0</v>
      </c>
      <c r="I2154" s="62"/>
      <c r="J2154" s="62"/>
      <c r="K2154" s="62"/>
      <c r="L2154" s="62"/>
      <c r="M2154" s="43">
        <f t="shared" si="108"/>
        <v>0</v>
      </c>
      <c r="N2154" s="41"/>
    </row>
    <row r="2155" spans="1:14" x14ac:dyDescent="0.2">
      <c r="A2155" s="39"/>
      <c r="B2155" s="60">
        <v>1100122</v>
      </c>
      <c r="C2155" s="61" t="s">
        <v>493</v>
      </c>
      <c r="D2155" s="61" t="s">
        <v>494</v>
      </c>
      <c r="E2155" s="60">
        <v>3511</v>
      </c>
      <c r="F2155" s="61" t="s">
        <v>495</v>
      </c>
      <c r="G2155" s="53" t="s">
        <v>91</v>
      </c>
      <c r="H2155" s="43">
        <v>0</v>
      </c>
      <c r="I2155" s="62"/>
      <c r="J2155" s="62"/>
      <c r="K2155" s="62"/>
      <c r="L2155" s="62"/>
      <c r="M2155" s="43">
        <f t="shared" si="108"/>
        <v>0</v>
      </c>
      <c r="N2155" s="41"/>
    </row>
    <row r="2156" spans="1:14" x14ac:dyDescent="0.2">
      <c r="A2156" s="39"/>
      <c r="B2156" s="60">
        <v>1100122</v>
      </c>
      <c r="C2156" s="61" t="s">
        <v>493</v>
      </c>
      <c r="D2156" s="61" t="s">
        <v>494</v>
      </c>
      <c r="E2156" s="60">
        <v>3531</v>
      </c>
      <c r="F2156" s="61" t="s">
        <v>495</v>
      </c>
      <c r="G2156" s="53" t="s">
        <v>50</v>
      </c>
      <c r="H2156" s="43">
        <v>0</v>
      </c>
      <c r="I2156" s="62"/>
      <c r="J2156" s="62"/>
      <c r="K2156" s="62"/>
      <c r="L2156" s="62"/>
      <c r="M2156" s="43">
        <f t="shared" si="108"/>
        <v>0</v>
      </c>
      <c r="N2156" s="41"/>
    </row>
    <row r="2157" spans="1:14" x14ac:dyDescent="0.2">
      <c r="A2157" s="39"/>
      <c r="B2157" s="60">
        <v>1100122</v>
      </c>
      <c r="C2157" s="61" t="s">
        <v>493</v>
      </c>
      <c r="D2157" s="61" t="s">
        <v>494</v>
      </c>
      <c r="E2157" s="60">
        <v>3551</v>
      </c>
      <c r="F2157" s="61" t="s">
        <v>495</v>
      </c>
      <c r="G2157" s="53" t="s">
        <v>124</v>
      </c>
      <c r="H2157" s="43">
        <v>271</v>
      </c>
      <c r="I2157" s="62"/>
      <c r="J2157" s="62"/>
      <c r="K2157" s="62"/>
      <c r="L2157" s="62"/>
      <c r="M2157" s="43">
        <f t="shared" si="108"/>
        <v>271</v>
      </c>
      <c r="N2157" s="41"/>
    </row>
    <row r="2158" spans="1:14" x14ac:dyDescent="0.2">
      <c r="A2158" s="39"/>
      <c r="B2158" s="60">
        <v>1100122</v>
      </c>
      <c r="C2158" s="61" t="s">
        <v>493</v>
      </c>
      <c r="D2158" s="61" t="s">
        <v>494</v>
      </c>
      <c r="E2158" s="60">
        <v>3571</v>
      </c>
      <c r="F2158" s="61" t="s">
        <v>495</v>
      </c>
      <c r="G2158" s="53" t="s">
        <v>92</v>
      </c>
      <c r="H2158" s="43">
        <v>0</v>
      </c>
      <c r="I2158" s="62"/>
      <c r="J2158" s="62"/>
      <c r="K2158" s="62"/>
      <c r="L2158" s="62"/>
      <c r="M2158" s="43">
        <f t="shared" si="108"/>
        <v>0</v>
      </c>
      <c r="N2158" s="41"/>
    </row>
    <row r="2159" spans="1:14" x14ac:dyDescent="0.2">
      <c r="A2159" s="39"/>
      <c r="B2159" s="60">
        <v>1100122</v>
      </c>
      <c r="C2159" s="61" t="s">
        <v>493</v>
      </c>
      <c r="D2159" s="61" t="s">
        <v>494</v>
      </c>
      <c r="E2159" s="60">
        <v>3591</v>
      </c>
      <c r="F2159" s="61" t="s">
        <v>495</v>
      </c>
      <c r="G2159" s="53" t="s">
        <v>93</v>
      </c>
      <c r="H2159" s="43">
        <v>0</v>
      </c>
      <c r="I2159" s="62"/>
      <c r="J2159" s="62"/>
      <c r="K2159" s="62"/>
      <c r="L2159" s="62"/>
      <c r="M2159" s="43">
        <f t="shared" si="108"/>
        <v>0</v>
      </c>
      <c r="N2159" s="41"/>
    </row>
    <row r="2160" spans="1:14" x14ac:dyDescent="0.2">
      <c r="A2160" s="39"/>
      <c r="B2160" s="60">
        <v>1100122</v>
      </c>
      <c r="C2160" s="61" t="s">
        <v>493</v>
      </c>
      <c r="D2160" s="61" t="s">
        <v>494</v>
      </c>
      <c r="E2160" s="60">
        <v>3611</v>
      </c>
      <c r="F2160" s="61" t="s">
        <v>495</v>
      </c>
      <c r="G2160" s="53" t="s">
        <v>94</v>
      </c>
      <c r="H2160" s="43">
        <v>0</v>
      </c>
      <c r="I2160" s="62"/>
      <c r="J2160" s="62"/>
      <c r="K2160" s="62"/>
      <c r="L2160" s="62"/>
      <c r="M2160" s="43">
        <f t="shared" ref="M2160:M2183" si="109">H2160+I2160-J2160+K2160-L2160</f>
        <v>0</v>
      </c>
      <c r="N2160" s="41"/>
    </row>
    <row r="2161" spans="1:14" x14ac:dyDescent="0.2">
      <c r="A2161" s="39"/>
      <c r="B2161" s="60">
        <v>1100122</v>
      </c>
      <c r="C2161" s="61" t="s">
        <v>493</v>
      </c>
      <c r="D2161" s="61" t="s">
        <v>494</v>
      </c>
      <c r="E2161" s="60">
        <v>3612</v>
      </c>
      <c r="F2161" s="61" t="s">
        <v>495</v>
      </c>
      <c r="G2161" s="53" t="s">
        <v>125</v>
      </c>
      <c r="H2161" s="43">
        <v>0</v>
      </c>
      <c r="I2161" s="62"/>
      <c r="J2161" s="62"/>
      <c r="K2161" s="62"/>
      <c r="L2161" s="62"/>
      <c r="M2161" s="43">
        <f t="shared" si="109"/>
        <v>0</v>
      </c>
      <c r="N2161" s="41"/>
    </row>
    <row r="2162" spans="1:14" x14ac:dyDescent="0.2">
      <c r="A2162" s="39"/>
      <c r="B2162" s="60">
        <v>1100122</v>
      </c>
      <c r="C2162" s="61" t="s">
        <v>493</v>
      </c>
      <c r="D2162" s="61" t="s">
        <v>494</v>
      </c>
      <c r="E2162" s="60">
        <v>3721</v>
      </c>
      <c r="F2162" s="61" t="s">
        <v>495</v>
      </c>
      <c r="G2162" s="53" t="s">
        <v>51</v>
      </c>
      <c r="H2162" s="43">
        <v>68</v>
      </c>
      <c r="I2162" s="62"/>
      <c r="J2162" s="62"/>
      <c r="K2162" s="62"/>
      <c r="L2162" s="62"/>
      <c r="M2162" s="43">
        <f t="shared" si="109"/>
        <v>68</v>
      </c>
      <c r="N2162" s="41"/>
    </row>
    <row r="2163" spans="1:14" x14ac:dyDescent="0.2">
      <c r="A2163" s="39"/>
      <c r="B2163" s="60">
        <v>1100122</v>
      </c>
      <c r="C2163" s="61" t="s">
        <v>493</v>
      </c>
      <c r="D2163" s="61" t="s">
        <v>494</v>
      </c>
      <c r="E2163" s="60">
        <v>3751</v>
      </c>
      <c r="F2163" s="61" t="s">
        <v>495</v>
      </c>
      <c r="G2163" s="53" t="s">
        <v>52</v>
      </c>
      <c r="H2163" s="43">
        <v>0</v>
      </c>
      <c r="I2163" s="62"/>
      <c r="J2163" s="62"/>
      <c r="K2163" s="62"/>
      <c r="L2163" s="62"/>
      <c r="M2163" s="43">
        <f t="shared" si="109"/>
        <v>0</v>
      </c>
      <c r="N2163" s="41"/>
    </row>
    <row r="2164" spans="1:14" x14ac:dyDescent="0.2">
      <c r="A2164" s="39"/>
      <c r="B2164" s="60">
        <v>1100122</v>
      </c>
      <c r="C2164" s="61" t="s">
        <v>493</v>
      </c>
      <c r="D2164" s="61" t="s">
        <v>494</v>
      </c>
      <c r="E2164" s="60">
        <v>5151</v>
      </c>
      <c r="F2164" s="61" t="s">
        <v>495</v>
      </c>
      <c r="G2164" s="53" t="s">
        <v>128</v>
      </c>
      <c r="H2164" s="43">
        <v>0</v>
      </c>
      <c r="I2164" s="62"/>
      <c r="J2164" s="62"/>
      <c r="K2164" s="62"/>
      <c r="L2164" s="62"/>
      <c r="M2164" s="43">
        <f t="shared" si="109"/>
        <v>0</v>
      </c>
      <c r="N2164" s="41"/>
    </row>
    <row r="2165" spans="1:14" x14ac:dyDescent="0.2">
      <c r="A2165" s="39"/>
      <c r="B2165" s="60">
        <v>1100122</v>
      </c>
      <c r="C2165" s="61" t="s">
        <v>493</v>
      </c>
      <c r="D2165" s="61" t="s">
        <v>494</v>
      </c>
      <c r="E2165" s="60">
        <v>5211</v>
      </c>
      <c r="F2165" s="61" t="s">
        <v>495</v>
      </c>
      <c r="G2165" s="53" t="s">
        <v>209</v>
      </c>
      <c r="H2165" s="43">
        <v>0</v>
      </c>
      <c r="I2165" s="62"/>
      <c r="J2165" s="62"/>
      <c r="K2165" s="62"/>
      <c r="L2165" s="62"/>
      <c r="M2165" s="43">
        <f t="shared" si="109"/>
        <v>0</v>
      </c>
      <c r="N2165" s="41"/>
    </row>
    <row r="2166" spans="1:14" x14ac:dyDescent="0.2">
      <c r="A2166" s="39"/>
      <c r="B2166" s="60">
        <v>1100122</v>
      </c>
      <c r="C2166" s="61" t="s">
        <v>493</v>
      </c>
      <c r="D2166" s="61" t="s">
        <v>494</v>
      </c>
      <c r="E2166" s="60">
        <v>5311</v>
      </c>
      <c r="F2166" s="61" t="s">
        <v>495</v>
      </c>
      <c r="G2166" s="53" t="s">
        <v>422</v>
      </c>
      <c r="H2166" s="43">
        <v>0</v>
      </c>
      <c r="I2166" s="62"/>
      <c r="J2166" s="62"/>
      <c r="K2166" s="62"/>
      <c r="L2166" s="62"/>
      <c r="M2166" s="43">
        <f t="shared" si="109"/>
        <v>0</v>
      </c>
      <c r="N2166" s="41"/>
    </row>
    <row r="2167" spans="1:14" x14ac:dyDescent="0.2">
      <c r="A2167" s="39"/>
      <c r="B2167" s="60">
        <v>1100122</v>
      </c>
      <c r="C2167" s="61" t="s">
        <v>493</v>
      </c>
      <c r="D2167" s="61" t="s">
        <v>494</v>
      </c>
      <c r="E2167" s="60">
        <v>5322</v>
      </c>
      <c r="F2167" s="61" t="s">
        <v>495</v>
      </c>
      <c r="G2167" s="53" t="s">
        <v>424</v>
      </c>
      <c r="H2167" s="43">
        <v>0</v>
      </c>
      <c r="I2167" s="62"/>
      <c r="J2167" s="62"/>
      <c r="K2167" s="62"/>
      <c r="L2167" s="62"/>
      <c r="M2167" s="43">
        <f t="shared" si="109"/>
        <v>0</v>
      </c>
      <c r="N2167" s="41"/>
    </row>
    <row r="2168" spans="1:14" x14ac:dyDescent="0.2">
      <c r="A2168" s="39"/>
      <c r="B2168" s="60">
        <v>1100122</v>
      </c>
      <c r="C2168" s="61" t="s">
        <v>493</v>
      </c>
      <c r="D2168" s="61" t="s">
        <v>494</v>
      </c>
      <c r="E2168" s="60">
        <v>5411</v>
      </c>
      <c r="F2168" s="61" t="s">
        <v>495</v>
      </c>
      <c r="G2168" s="53" t="s">
        <v>108</v>
      </c>
      <c r="H2168" s="43">
        <v>0</v>
      </c>
      <c r="I2168" s="62"/>
      <c r="J2168" s="62"/>
      <c r="K2168" s="62"/>
      <c r="L2168" s="62"/>
      <c r="M2168" s="43">
        <f t="shared" si="109"/>
        <v>0</v>
      </c>
      <c r="N2168" s="41"/>
    </row>
    <row r="2169" spans="1:14" x14ac:dyDescent="0.2">
      <c r="A2169" s="39"/>
      <c r="B2169" s="60">
        <v>1100122</v>
      </c>
      <c r="C2169" s="61" t="s">
        <v>493</v>
      </c>
      <c r="D2169" s="61" t="s">
        <v>494</v>
      </c>
      <c r="E2169" s="60">
        <v>5691</v>
      </c>
      <c r="F2169" s="61" t="s">
        <v>495</v>
      </c>
      <c r="G2169" s="53" t="s">
        <v>229</v>
      </c>
      <c r="H2169" s="43">
        <v>0</v>
      </c>
      <c r="I2169" s="62"/>
      <c r="J2169" s="62"/>
      <c r="K2169" s="62"/>
      <c r="L2169" s="62"/>
      <c r="M2169" s="43">
        <f t="shared" si="109"/>
        <v>0</v>
      </c>
      <c r="N2169" s="41"/>
    </row>
    <row r="2170" spans="1:14" x14ac:dyDescent="0.2">
      <c r="A2170" s="39"/>
      <c r="B2170" s="60">
        <v>1500522</v>
      </c>
      <c r="C2170" s="61" t="s">
        <v>493</v>
      </c>
      <c r="D2170" s="61" t="s">
        <v>494</v>
      </c>
      <c r="E2170" s="60">
        <v>1131</v>
      </c>
      <c r="F2170" s="61" t="s">
        <v>495</v>
      </c>
      <c r="G2170" s="53" t="s">
        <v>55</v>
      </c>
      <c r="H2170" s="43">
        <v>651837.62</v>
      </c>
      <c r="I2170" s="62"/>
      <c r="J2170" s="62"/>
      <c r="K2170" s="63"/>
      <c r="L2170" s="64"/>
      <c r="M2170" s="43">
        <f t="shared" si="109"/>
        <v>651837.62</v>
      </c>
      <c r="N2170" s="41"/>
    </row>
    <row r="2171" spans="1:14" x14ac:dyDescent="0.2">
      <c r="A2171" s="39"/>
      <c r="B2171" s="60">
        <v>1500522</v>
      </c>
      <c r="C2171" s="61" t="s">
        <v>493</v>
      </c>
      <c r="D2171" s="61" t="s">
        <v>494</v>
      </c>
      <c r="E2171" s="60">
        <v>1321</v>
      </c>
      <c r="F2171" s="61" t="s">
        <v>495</v>
      </c>
      <c r="G2171" s="53" t="s">
        <v>56</v>
      </c>
      <c r="H2171" s="43">
        <v>17915.34</v>
      </c>
      <c r="I2171" s="62"/>
      <c r="J2171" s="62"/>
      <c r="K2171" s="63"/>
      <c r="L2171" s="64"/>
      <c r="M2171" s="43">
        <f t="shared" si="109"/>
        <v>17915.34</v>
      </c>
      <c r="N2171" s="41"/>
    </row>
    <row r="2172" spans="1:14" x14ac:dyDescent="0.2">
      <c r="A2172" s="39"/>
      <c r="B2172" s="60">
        <v>1500522</v>
      </c>
      <c r="C2172" s="61" t="s">
        <v>493</v>
      </c>
      <c r="D2172" s="61" t="s">
        <v>494</v>
      </c>
      <c r="E2172" s="60">
        <v>1322</v>
      </c>
      <c r="F2172" s="61" t="s">
        <v>495</v>
      </c>
      <c r="G2172" s="53" t="s">
        <v>166</v>
      </c>
      <c r="H2172" s="43">
        <v>5430.37</v>
      </c>
      <c r="I2172" s="62"/>
      <c r="J2172" s="62"/>
      <c r="K2172" s="62"/>
      <c r="L2172" s="62"/>
      <c r="M2172" s="43">
        <f t="shared" si="109"/>
        <v>5430.37</v>
      </c>
      <c r="N2172" s="41"/>
    </row>
    <row r="2173" spans="1:14" x14ac:dyDescent="0.2">
      <c r="A2173" s="39"/>
      <c r="B2173" s="60">
        <v>1500522</v>
      </c>
      <c r="C2173" s="61" t="s">
        <v>493</v>
      </c>
      <c r="D2173" s="61" t="s">
        <v>494</v>
      </c>
      <c r="E2173" s="60">
        <v>1323</v>
      </c>
      <c r="F2173" s="61" t="s">
        <v>495</v>
      </c>
      <c r="G2173" s="53" t="s">
        <v>57</v>
      </c>
      <c r="H2173" s="43">
        <v>71434.289999999994</v>
      </c>
      <c r="I2173" s="62"/>
      <c r="J2173" s="62"/>
      <c r="K2173" s="63"/>
      <c r="L2173" s="64"/>
      <c r="M2173" s="43">
        <f t="shared" si="109"/>
        <v>71434.289999999994</v>
      </c>
      <c r="N2173" s="41"/>
    </row>
    <row r="2174" spans="1:14" x14ac:dyDescent="0.2">
      <c r="A2174" s="39"/>
      <c r="B2174" s="60">
        <v>1500522</v>
      </c>
      <c r="C2174" s="61" t="s">
        <v>493</v>
      </c>
      <c r="D2174" s="61" t="s">
        <v>494</v>
      </c>
      <c r="E2174" s="60">
        <v>1331</v>
      </c>
      <c r="F2174" s="61" t="s">
        <v>495</v>
      </c>
      <c r="G2174" s="53" t="s">
        <v>167</v>
      </c>
      <c r="H2174" s="43">
        <v>0</v>
      </c>
      <c r="I2174" s="62"/>
      <c r="J2174" s="62"/>
      <c r="K2174" s="62"/>
      <c r="L2174" s="62"/>
      <c r="M2174" s="43">
        <f t="shared" si="109"/>
        <v>0</v>
      </c>
      <c r="N2174" s="41"/>
    </row>
    <row r="2175" spans="1:14" x14ac:dyDescent="0.2">
      <c r="A2175" s="39"/>
      <c r="B2175" s="60">
        <v>1500522</v>
      </c>
      <c r="C2175" s="61" t="s">
        <v>493</v>
      </c>
      <c r="D2175" s="61" t="s">
        <v>494</v>
      </c>
      <c r="E2175" s="60">
        <v>1332</v>
      </c>
      <c r="F2175" s="61" t="s">
        <v>495</v>
      </c>
      <c r="G2175" s="53" t="s">
        <v>168</v>
      </c>
      <c r="H2175" s="43">
        <v>7943.78</v>
      </c>
      <c r="I2175" s="62"/>
      <c r="J2175" s="62"/>
      <c r="K2175" s="62"/>
      <c r="L2175" s="62"/>
      <c r="M2175" s="43">
        <f t="shared" si="109"/>
        <v>7943.78</v>
      </c>
      <c r="N2175" s="41"/>
    </row>
    <row r="2176" spans="1:14" x14ac:dyDescent="0.2">
      <c r="A2176" s="39"/>
      <c r="B2176" s="60">
        <v>1500522</v>
      </c>
      <c r="C2176" s="61" t="s">
        <v>493</v>
      </c>
      <c r="D2176" s="61" t="s">
        <v>494</v>
      </c>
      <c r="E2176" s="60">
        <v>1413</v>
      </c>
      <c r="F2176" s="61" t="s">
        <v>495</v>
      </c>
      <c r="G2176" s="53" t="s">
        <v>58</v>
      </c>
      <c r="H2176" s="43">
        <v>107802.54</v>
      </c>
      <c r="I2176" s="62"/>
      <c r="J2176" s="62"/>
      <c r="K2176" s="62"/>
      <c r="L2176" s="62"/>
      <c r="M2176" s="43">
        <f t="shared" si="109"/>
        <v>107802.54</v>
      </c>
      <c r="N2176" s="41"/>
    </row>
    <row r="2177" spans="1:14" x14ac:dyDescent="0.2">
      <c r="A2177" s="39"/>
      <c r="B2177" s="60">
        <v>1500522</v>
      </c>
      <c r="C2177" s="61" t="s">
        <v>493</v>
      </c>
      <c r="D2177" s="61" t="s">
        <v>494</v>
      </c>
      <c r="E2177" s="60">
        <v>1421</v>
      </c>
      <c r="F2177" s="61" t="s">
        <v>495</v>
      </c>
      <c r="G2177" s="53" t="s">
        <v>59</v>
      </c>
      <c r="H2177" s="43">
        <v>29067.599999999999</v>
      </c>
      <c r="I2177" s="62"/>
      <c r="J2177" s="62"/>
      <c r="K2177" s="62"/>
      <c r="L2177" s="62"/>
      <c r="M2177" s="43">
        <f t="shared" si="109"/>
        <v>29067.599999999999</v>
      </c>
      <c r="N2177" s="41"/>
    </row>
    <row r="2178" spans="1:14" x14ac:dyDescent="0.2">
      <c r="A2178" s="39"/>
      <c r="B2178" s="60">
        <v>1500522</v>
      </c>
      <c r="C2178" s="61" t="s">
        <v>493</v>
      </c>
      <c r="D2178" s="61" t="s">
        <v>494</v>
      </c>
      <c r="E2178" s="60">
        <v>1431</v>
      </c>
      <c r="F2178" s="61" t="s">
        <v>495</v>
      </c>
      <c r="G2178" s="53" t="s">
        <v>60</v>
      </c>
      <c r="H2178" s="43">
        <v>31525.85</v>
      </c>
      <c r="I2178" s="62"/>
      <c r="J2178" s="62"/>
      <c r="K2178" s="62"/>
      <c r="L2178" s="62"/>
      <c r="M2178" s="43">
        <f t="shared" si="109"/>
        <v>31525.85</v>
      </c>
      <c r="N2178" s="41"/>
    </row>
    <row r="2179" spans="1:14" x14ac:dyDescent="0.2">
      <c r="A2179" s="39"/>
      <c r="B2179" s="60">
        <v>1500522</v>
      </c>
      <c r="C2179" s="61" t="s">
        <v>493</v>
      </c>
      <c r="D2179" s="61" t="s">
        <v>494</v>
      </c>
      <c r="E2179" s="60">
        <v>1542</v>
      </c>
      <c r="F2179" s="61" t="s">
        <v>495</v>
      </c>
      <c r="G2179" s="53" t="s">
        <v>63</v>
      </c>
      <c r="H2179" s="43">
        <v>31890.79</v>
      </c>
      <c r="I2179" s="62"/>
      <c r="J2179" s="62"/>
      <c r="K2179" s="63"/>
      <c r="L2179" s="62"/>
      <c r="M2179" s="43">
        <f t="shared" si="109"/>
        <v>31890.79</v>
      </c>
      <c r="N2179" s="41"/>
    </row>
    <row r="2180" spans="1:14" x14ac:dyDescent="0.2">
      <c r="A2180" s="39"/>
      <c r="B2180" s="60">
        <v>1500522</v>
      </c>
      <c r="C2180" s="61" t="s">
        <v>493</v>
      </c>
      <c r="D2180" s="61" t="s">
        <v>494</v>
      </c>
      <c r="E2180" s="60">
        <v>1543</v>
      </c>
      <c r="F2180" s="61" t="s">
        <v>495</v>
      </c>
      <c r="G2180" s="53" t="s">
        <v>64</v>
      </c>
      <c r="H2180" s="43">
        <v>13302.9</v>
      </c>
      <c r="I2180" s="62"/>
      <c r="J2180" s="62"/>
      <c r="K2180" s="63"/>
      <c r="L2180" s="62"/>
      <c r="M2180" s="43">
        <f t="shared" si="109"/>
        <v>13302.9</v>
      </c>
      <c r="N2180" s="41"/>
    </row>
    <row r="2181" spans="1:14" x14ac:dyDescent="0.2">
      <c r="A2181" s="39"/>
      <c r="B2181" s="60">
        <v>1500522</v>
      </c>
      <c r="C2181" s="61" t="s">
        <v>493</v>
      </c>
      <c r="D2181" s="61" t="s">
        <v>494</v>
      </c>
      <c r="E2181" s="60">
        <v>1544</v>
      </c>
      <c r="F2181" s="61" t="s">
        <v>495</v>
      </c>
      <c r="G2181" s="53" t="s">
        <v>65</v>
      </c>
      <c r="H2181" s="43">
        <v>0</v>
      </c>
      <c r="I2181" s="62"/>
      <c r="J2181" s="62"/>
      <c r="K2181" s="63"/>
      <c r="L2181" s="64"/>
      <c r="M2181" s="43">
        <f t="shared" si="109"/>
        <v>0</v>
      </c>
      <c r="N2181" s="41"/>
    </row>
    <row r="2182" spans="1:14" x14ac:dyDescent="0.2">
      <c r="A2182" s="39"/>
      <c r="B2182" s="60">
        <v>1500522</v>
      </c>
      <c r="C2182" s="61" t="s">
        <v>493</v>
      </c>
      <c r="D2182" s="61" t="s">
        <v>494</v>
      </c>
      <c r="E2182" s="60">
        <v>1591</v>
      </c>
      <c r="F2182" s="61" t="s">
        <v>495</v>
      </c>
      <c r="G2182" s="53" t="s">
        <v>111</v>
      </c>
      <c r="H2182" s="43">
        <v>5571.41</v>
      </c>
      <c r="I2182" s="62"/>
      <c r="J2182" s="62"/>
      <c r="K2182" s="62"/>
      <c r="L2182" s="62"/>
      <c r="M2182" s="43">
        <f t="shared" si="109"/>
        <v>5571.41</v>
      </c>
      <c r="N2182" s="41"/>
    </row>
    <row r="2183" spans="1:14" x14ac:dyDescent="0.2">
      <c r="A2183" s="39"/>
      <c r="B2183" s="60">
        <v>1500522</v>
      </c>
      <c r="C2183" s="61" t="s">
        <v>493</v>
      </c>
      <c r="D2183" s="61" t="s">
        <v>494</v>
      </c>
      <c r="E2183" s="60">
        <v>3981</v>
      </c>
      <c r="F2183" s="61" t="s">
        <v>495</v>
      </c>
      <c r="G2183" s="53" t="s">
        <v>66</v>
      </c>
      <c r="H2183" s="43">
        <v>12900.84</v>
      </c>
      <c r="I2183" s="62"/>
      <c r="J2183" s="62"/>
      <c r="K2183" s="63"/>
      <c r="L2183" s="64"/>
      <c r="M2183" s="43">
        <f t="shared" si="109"/>
        <v>12900.84</v>
      </c>
      <c r="N2183" s="41"/>
    </row>
    <row r="2184" spans="1:14" ht="15" x14ac:dyDescent="0.25">
      <c r="A2184" s="7"/>
      <c r="B2184" s="23" t="s">
        <v>498</v>
      </c>
      <c r="C2184" s="23"/>
      <c r="D2184" s="23"/>
      <c r="E2184" s="23"/>
      <c r="F2184" s="24"/>
      <c r="G2184" s="25"/>
      <c r="H2184" s="26">
        <v>1021017.9700000001</v>
      </c>
      <c r="I2184" s="26">
        <f t="shared" ref="I2184:M2184" si="110">SUM(I2128:I2183)</f>
        <v>0</v>
      </c>
      <c r="J2184" s="26">
        <f t="shared" si="110"/>
        <v>0</v>
      </c>
      <c r="K2184" s="26">
        <f t="shared" si="110"/>
        <v>0</v>
      </c>
      <c r="L2184" s="26">
        <f t="shared" si="110"/>
        <v>0</v>
      </c>
      <c r="M2184" s="26">
        <f t="shared" si="110"/>
        <v>1021017.9700000001</v>
      </c>
      <c r="N2184" s="12"/>
    </row>
    <row r="2185" spans="1:14" ht="15" x14ac:dyDescent="0.25">
      <c r="A2185" s="7"/>
      <c r="B2185" s="23" t="s">
        <v>499</v>
      </c>
      <c r="C2185" s="23"/>
      <c r="D2185" s="23"/>
      <c r="E2185" s="23"/>
      <c r="F2185" s="24"/>
      <c r="G2185" s="25"/>
      <c r="H2185" s="27"/>
      <c r="I2185" s="27"/>
      <c r="J2185" s="27"/>
      <c r="K2185" s="27"/>
      <c r="L2185" s="27"/>
      <c r="M2185" s="27"/>
      <c r="N2185" s="12"/>
    </row>
    <row r="2186" spans="1:14" s="58" customFormat="1" x14ac:dyDescent="0.2">
      <c r="A2186" s="39"/>
      <c r="B2186" s="60">
        <v>1100122</v>
      </c>
      <c r="C2186" s="61" t="s">
        <v>500</v>
      </c>
      <c r="D2186" s="61" t="s">
        <v>501</v>
      </c>
      <c r="E2186" s="60">
        <v>2111</v>
      </c>
      <c r="F2186" s="61" t="s">
        <v>502</v>
      </c>
      <c r="G2186" s="53" t="s">
        <v>37</v>
      </c>
      <c r="H2186" s="43">
        <v>21858.78</v>
      </c>
      <c r="I2186" s="62"/>
      <c r="J2186" s="62"/>
      <c r="K2186" s="62"/>
      <c r="L2186" s="62"/>
      <c r="M2186" s="43">
        <f t="shared" ref="M2186:M2217" si="111">H2186+I2186-J2186+K2186-L2186</f>
        <v>21858.78</v>
      </c>
      <c r="N2186" s="41"/>
    </row>
    <row r="2187" spans="1:14" s="58" customFormat="1" x14ac:dyDescent="0.2">
      <c r="A2187" s="39"/>
      <c r="B2187" s="60">
        <v>1100122</v>
      </c>
      <c r="C2187" s="61" t="s">
        <v>500</v>
      </c>
      <c r="D2187" s="61" t="s">
        <v>501</v>
      </c>
      <c r="E2187" s="60">
        <v>2121</v>
      </c>
      <c r="F2187" s="61" t="s">
        <v>502</v>
      </c>
      <c r="G2187" s="53" t="s">
        <v>119</v>
      </c>
      <c r="H2187" s="43">
        <v>0</v>
      </c>
      <c r="I2187" s="62"/>
      <c r="J2187" s="62"/>
      <c r="K2187" s="62"/>
      <c r="L2187" s="62"/>
      <c r="M2187" s="43">
        <f t="shared" si="111"/>
        <v>0</v>
      </c>
      <c r="N2187" s="41"/>
    </row>
    <row r="2188" spans="1:14" s="58" customFormat="1" x14ac:dyDescent="0.2">
      <c r="A2188" s="39"/>
      <c r="B2188" s="60">
        <v>1100122</v>
      </c>
      <c r="C2188" s="61" t="s">
        <v>500</v>
      </c>
      <c r="D2188" s="61" t="s">
        <v>501</v>
      </c>
      <c r="E2188" s="60">
        <v>2141</v>
      </c>
      <c r="F2188" s="61" t="s">
        <v>502</v>
      </c>
      <c r="G2188" s="53" t="s">
        <v>39</v>
      </c>
      <c r="H2188" s="43">
        <v>0</v>
      </c>
      <c r="I2188" s="62"/>
      <c r="J2188" s="62"/>
      <c r="K2188" s="62"/>
      <c r="L2188" s="62"/>
      <c r="M2188" s="43">
        <f t="shared" si="111"/>
        <v>0</v>
      </c>
      <c r="N2188" s="41"/>
    </row>
    <row r="2189" spans="1:14" s="58" customFormat="1" x14ac:dyDescent="0.2">
      <c r="A2189" s="39"/>
      <c r="B2189" s="60">
        <v>1100122</v>
      </c>
      <c r="C2189" s="61" t="s">
        <v>500</v>
      </c>
      <c r="D2189" s="61" t="s">
        <v>501</v>
      </c>
      <c r="E2189" s="60">
        <v>2142</v>
      </c>
      <c r="F2189" s="61" t="s">
        <v>502</v>
      </c>
      <c r="G2189" s="53" t="s">
        <v>73</v>
      </c>
      <c r="H2189" s="43">
        <v>198</v>
      </c>
      <c r="I2189" s="62"/>
      <c r="J2189" s="62"/>
      <c r="K2189" s="62"/>
      <c r="L2189" s="62"/>
      <c r="M2189" s="43">
        <f t="shared" si="111"/>
        <v>198</v>
      </c>
      <c r="N2189" s="41"/>
    </row>
    <row r="2190" spans="1:14" s="58" customFormat="1" x14ac:dyDescent="0.2">
      <c r="A2190" s="39"/>
      <c r="B2190" s="60">
        <v>1100122</v>
      </c>
      <c r="C2190" s="61" t="s">
        <v>500</v>
      </c>
      <c r="D2190" s="61" t="s">
        <v>501</v>
      </c>
      <c r="E2190" s="60">
        <v>2151</v>
      </c>
      <c r="F2190" s="61" t="s">
        <v>502</v>
      </c>
      <c r="G2190" s="53" t="s">
        <v>74</v>
      </c>
      <c r="H2190" s="43">
        <v>0</v>
      </c>
      <c r="I2190" s="62"/>
      <c r="J2190" s="62"/>
      <c r="K2190" s="62"/>
      <c r="L2190" s="62"/>
      <c r="M2190" s="43">
        <f t="shared" si="111"/>
        <v>0</v>
      </c>
      <c r="N2190" s="41"/>
    </row>
    <row r="2191" spans="1:14" s="58" customFormat="1" x14ac:dyDescent="0.2">
      <c r="A2191" s="39"/>
      <c r="B2191" s="60">
        <v>1100122</v>
      </c>
      <c r="C2191" s="61" t="s">
        <v>500</v>
      </c>
      <c r="D2191" s="61" t="s">
        <v>501</v>
      </c>
      <c r="E2191" s="60">
        <v>2161</v>
      </c>
      <c r="F2191" s="61" t="s">
        <v>502</v>
      </c>
      <c r="G2191" s="53" t="s">
        <v>40</v>
      </c>
      <c r="H2191" s="43">
        <v>21360.27</v>
      </c>
      <c r="I2191" s="62"/>
      <c r="J2191" s="62"/>
      <c r="K2191" s="62"/>
      <c r="L2191" s="62"/>
      <c r="M2191" s="43">
        <f t="shared" si="111"/>
        <v>21360.27</v>
      </c>
      <c r="N2191" s="41"/>
    </row>
    <row r="2192" spans="1:14" s="58" customFormat="1" x14ac:dyDescent="0.2">
      <c r="A2192" s="39"/>
      <c r="B2192" s="60">
        <v>1100122</v>
      </c>
      <c r="C2192" s="61" t="s">
        <v>500</v>
      </c>
      <c r="D2192" s="61" t="s">
        <v>501</v>
      </c>
      <c r="E2192" s="60">
        <v>2171</v>
      </c>
      <c r="F2192" s="61" t="s">
        <v>502</v>
      </c>
      <c r="G2192" s="53" t="s">
        <v>182</v>
      </c>
      <c r="H2192" s="43">
        <v>0</v>
      </c>
      <c r="I2192" s="62"/>
      <c r="J2192" s="62"/>
      <c r="K2192" s="62"/>
      <c r="L2192" s="62"/>
      <c r="M2192" s="43">
        <f t="shared" si="111"/>
        <v>0</v>
      </c>
      <c r="N2192" s="41"/>
    </row>
    <row r="2193" spans="1:14" s="58" customFormat="1" x14ac:dyDescent="0.2">
      <c r="A2193" s="39"/>
      <c r="B2193" s="60">
        <v>1100122</v>
      </c>
      <c r="C2193" s="61" t="s">
        <v>500</v>
      </c>
      <c r="D2193" s="61" t="s">
        <v>501</v>
      </c>
      <c r="E2193" s="60">
        <v>2212</v>
      </c>
      <c r="F2193" s="61" t="s">
        <v>502</v>
      </c>
      <c r="G2193" s="53" t="s">
        <v>41</v>
      </c>
      <c r="H2193" s="43">
        <v>59.16</v>
      </c>
      <c r="I2193" s="62"/>
      <c r="J2193" s="62"/>
      <c r="K2193" s="62"/>
      <c r="L2193" s="62"/>
      <c r="M2193" s="43">
        <f t="shared" si="111"/>
        <v>59.16</v>
      </c>
      <c r="N2193" s="41"/>
    </row>
    <row r="2194" spans="1:14" s="58" customFormat="1" x14ac:dyDescent="0.2">
      <c r="A2194" s="39"/>
      <c r="B2194" s="60">
        <v>1100122</v>
      </c>
      <c r="C2194" s="61" t="s">
        <v>500</v>
      </c>
      <c r="D2194" s="61" t="s">
        <v>501</v>
      </c>
      <c r="E2194" s="60">
        <v>2231</v>
      </c>
      <c r="F2194" s="61" t="s">
        <v>502</v>
      </c>
      <c r="G2194" s="53" t="s">
        <v>42</v>
      </c>
      <c r="H2194" s="43">
        <v>0</v>
      </c>
      <c r="I2194" s="62"/>
      <c r="J2194" s="62"/>
      <c r="K2194" s="62"/>
      <c r="L2194" s="62"/>
      <c r="M2194" s="43">
        <f t="shared" si="111"/>
        <v>0</v>
      </c>
      <c r="N2194" s="41"/>
    </row>
    <row r="2195" spans="1:14" s="58" customFormat="1" x14ac:dyDescent="0.2">
      <c r="A2195" s="39"/>
      <c r="B2195" s="60">
        <v>1100122</v>
      </c>
      <c r="C2195" s="61" t="s">
        <v>500</v>
      </c>
      <c r="D2195" s="61" t="s">
        <v>501</v>
      </c>
      <c r="E2195" s="60">
        <v>2371</v>
      </c>
      <c r="F2195" s="61" t="s">
        <v>502</v>
      </c>
      <c r="G2195" s="53" t="s">
        <v>211</v>
      </c>
      <c r="H2195" s="43">
        <v>0</v>
      </c>
      <c r="I2195" s="62"/>
      <c r="J2195" s="62"/>
      <c r="K2195" s="62"/>
      <c r="L2195" s="62"/>
      <c r="M2195" s="43">
        <f t="shared" si="111"/>
        <v>0</v>
      </c>
      <c r="N2195" s="41"/>
    </row>
    <row r="2196" spans="1:14" s="58" customFormat="1" x14ac:dyDescent="0.2">
      <c r="A2196" s="39"/>
      <c r="B2196" s="60">
        <v>1100122</v>
      </c>
      <c r="C2196" s="61" t="s">
        <v>500</v>
      </c>
      <c r="D2196" s="61" t="s">
        <v>501</v>
      </c>
      <c r="E2196" s="60">
        <v>2421</v>
      </c>
      <c r="F2196" s="61" t="s">
        <v>502</v>
      </c>
      <c r="G2196" s="53" t="s">
        <v>130</v>
      </c>
      <c r="H2196" s="43">
        <v>0</v>
      </c>
      <c r="I2196" s="62"/>
      <c r="J2196" s="62"/>
      <c r="K2196" s="62"/>
      <c r="L2196" s="62"/>
      <c r="M2196" s="43">
        <f t="shared" si="111"/>
        <v>0</v>
      </c>
      <c r="N2196" s="41"/>
    </row>
    <row r="2197" spans="1:14" s="58" customFormat="1" x14ac:dyDescent="0.2">
      <c r="A2197" s="39"/>
      <c r="B2197" s="60">
        <v>1100122</v>
      </c>
      <c r="C2197" s="61" t="s">
        <v>500</v>
      </c>
      <c r="D2197" s="61" t="s">
        <v>501</v>
      </c>
      <c r="E2197" s="60">
        <v>2441</v>
      </c>
      <c r="F2197" s="61" t="s">
        <v>502</v>
      </c>
      <c r="G2197" s="53" t="s">
        <v>77</v>
      </c>
      <c r="H2197" s="43">
        <v>0</v>
      </c>
      <c r="I2197" s="62"/>
      <c r="J2197" s="62"/>
      <c r="K2197" s="62"/>
      <c r="L2197" s="62"/>
      <c r="M2197" s="43">
        <f t="shared" si="111"/>
        <v>0</v>
      </c>
      <c r="N2197" s="41"/>
    </row>
    <row r="2198" spans="1:14" s="58" customFormat="1" x14ac:dyDescent="0.2">
      <c r="A2198" s="39"/>
      <c r="B2198" s="60">
        <v>1100122</v>
      </c>
      <c r="C2198" s="61" t="s">
        <v>500</v>
      </c>
      <c r="D2198" s="61" t="s">
        <v>501</v>
      </c>
      <c r="E2198" s="60">
        <v>2451</v>
      </c>
      <c r="F2198" s="61" t="s">
        <v>502</v>
      </c>
      <c r="G2198" s="53" t="s">
        <v>120</v>
      </c>
      <c r="H2198" s="43">
        <v>0</v>
      </c>
      <c r="I2198" s="62"/>
      <c r="J2198" s="62"/>
      <c r="K2198" s="62"/>
      <c r="L2198" s="62"/>
      <c r="M2198" s="43">
        <f t="shared" si="111"/>
        <v>0</v>
      </c>
      <c r="N2198" s="41"/>
    </row>
    <row r="2199" spans="1:14" s="58" customFormat="1" x14ac:dyDescent="0.2">
      <c r="A2199" s="39"/>
      <c r="B2199" s="60">
        <v>1100122</v>
      </c>
      <c r="C2199" s="61" t="s">
        <v>500</v>
      </c>
      <c r="D2199" s="61" t="s">
        <v>501</v>
      </c>
      <c r="E2199" s="60">
        <v>2461</v>
      </c>
      <c r="F2199" s="61" t="s">
        <v>502</v>
      </c>
      <c r="G2199" s="53" t="s">
        <v>43</v>
      </c>
      <c r="H2199" s="43">
        <v>136</v>
      </c>
      <c r="I2199" s="62"/>
      <c r="J2199" s="62"/>
      <c r="K2199" s="62"/>
      <c r="L2199" s="62"/>
      <c r="M2199" s="43">
        <f t="shared" si="111"/>
        <v>136</v>
      </c>
      <c r="N2199" s="41"/>
    </row>
    <row r="2200" spans="1:14" s="58" customFormat="1" x14ac:dyDescent="0.2">
      <c r="A2200" s="39"/>
      <c r="B2200" s="60">
        <v>1100122</v>
      </c>
      <c r="C2200" s="61" t="s">
        <v>500</v>
      </c>
      <c r="D2200" s="61" t="s">
        <v>501</v>
      </c>
      <c r="E2200" s="60">
        <v>2471</v>
      </c>
      <c r="F2200" s="61" t="s">
        <v>502</v>
      </c>
      <c r="G2200" s="53" t="s">
        <v>78</v>
      </c>
      <c r="H2200" s="43">
        <v>2087.4</v>
      </c>
      <c r="I2200" s="62"/>
      <c r="J2200" s="62"/>
      <c r="K2200" s="62"/>
      <c r="L2200" s="62"/>
      <c r="M2200" s="43">
        <f t="shared" si="111"/>
        <v>2087.4</v>
      </c>
      <c r="N2200" s="41"/>
    </row>
    <row r="2201" spans="1:14" s="58" customFormat="1" x14ac:dyDescent="0.2">
      <c r="A2201" s="39"/>
      <c r="B2201" s="60">
        <v>1100122</v>
      </c>
      <c r="C2201" s="61" t="s">
        <v>500</v>
      </c>
      <c r="D2201" s="61" t="s">
        <v>501</v>
      </c>
      <c r="E2201" s="60">
        <v>2491</v>
      </c>
      <c r="F2201" s="61" t="s">
        <v>502</v>
      </c>
      <c r="G2201" s="53" t="s">
        <v>80</v>
      </c>
      <c r="H2201" s="43">
        <v>9444.9599999999991</v>
      </c>
      <c r="I2201" s="62"/>
      <c r="J2201" s="62"/>
      <c r="K2201" s="62"/>
      <c r="L2201" s="62"/>
      <c r="M2201" s="43">
        <f t="shared" si="111"/>
        <v>9444.9599999999991</v>
      </c>
      <c r="N2201" s="41"/>
    </row>
    <row r="2202" spans="1:14" s="58" customFormat="1" x14ac:dyDescent="0.2">
      <c r="A2202" s="39"/>
      <c r="B2202" s="60">
        <v>1100122</v>
      </c>
      <c r="C2202" s="61" t="s">
        <v>500</v>
      </c>
      <c r="D2202" s="61" t="s">
        <v>501</v>
      </c>
      <c r="E2202" s="60">
        <v>2541</v>
      </c>
      <c r="F2202" s="61" t="s">
        <v>502</v>
      </c>
      <c r="G2202" s="53" t="s">
        <v>159</v>
      </c>
      <c r="H2202" s="43">
        <v>0</v>
      </c>
      <c r="I2202" s="62"/>
      <c r="J2202" s="62"/>
      <c r="K2202" s="62"/>
      <c r="L2202" s="62"/>
      <c r="M2202" s="43">
        <f t="shared" si="111"/>
        <v>0</v>
      </c>
      <c r="N2202" s="41"/>
    </row>
    <row r="2203" spans="1:14" s="58" customFormat="1" x14ac:dyDescent="0.2">
      <c r="A2203" s="39"/>
      <c r="B2203" s="60">
        <v>1100122</v>
      </c>
      <c r="C2203" s="61" t="s">
        <v>500</v>
      </c>
      <c r="D2203" s="61" t="s">
        <v>501</v>
      </c>
      <c r="E2203" s="60">
        <v>2561</v>
      </c>
      <c r="F2203" s="61" t="s">
        <v>502</v>
      </c>
      <c r="G2203" s="53" t="s">
        <v>81</v>
      </c>
      <c r="H2203" s="43">
        <v>116</v>
      </c>
      <c r="I2203" s="62"/>
      <c r="J2203" s="62"/>
      <c r="K2203" s="62"/>
      <c r="L2203" s="62"/>
      <c r="M2203" s="43">
        <f t="shared" si="111"/>
        <v>116</v>
      </c>
      <c r="N2203" s="41"/>
    </row>
    <row r="2204" spans="1:14" s="58" customFormat="1" x14ac:dyDescent="0.2">
      <c r="A2204" s="39"/>
      <c r="B2204" s="60">
        <v>1100122</v>
      </c>
      <c r="C2204" s="61" t="s">
        <v>500</v>
      </c>
      <c r="D2204" s="61" t="s">
        <v>501</v>
      </c>
      <c r="E2204" s="60">
        <v>2711</v>
      </c>
      <c r="F2204" s="61" t="s">
        <v>502</v>
      </c>
      <c r="G2204" s="53" t="s">
        <v>160</v>
      </c>
      <c r="H2204" s="43">
        <v>0</v>
      </c>
      <c r="I2204" s="62"/>
      <c r="J2204" s="62"/>
      <c r="K2204" s="62"/>
      <c r="L2204" s="62"/>
      <c r="M2204" s="43">
        <f t="shared" si="111"/>
        <v>0</v>
      </c>
      <c r="N2204" s="41"/>
    </row>
    <row r="2205" spans="1:14" s="58" customFormat="1" x14ac:dyDescent="0.2">
      <c r="A2205" s="39"/>
      <c r="B2205" s="60">
        <v>1100122</v>
      </c>
      <c r="C2205" s="61" t="s">
        <v>500</v>
      </c>
      <c r="D2205" s="61" t="s">
        <v>501</v>
      </c>
      <c r="E2205" s="60">
        <v>2723</v>
      </c>
      <c r="F2205" s="61" t="s">
        <v>502</v>
      </c>
      <c r="G2205" s="53" t="s">
        <v>83</v>
      </c>
      <c r="H2205" s="43">
        <v>0</v>
      </c>
      <c r="I2205" s="62"/>
      <c r="J2205" s="62"/>
      <c r="K2205" s="62"/>
      <c r="L2205" s="62"/>
      <c r="M2205" s="43">
        <f t="shared" si="111"/>
        <v>0</v>
      </c>
      <c r="N2205" s="41"/>
    </row>
    <row r="2206" spans="1:14" s="58" customFormat="1" x14ac:dyDescent="0.2">
      <c r="A2206" s="39"/>
      <c r="B2206" s="60">
        <v>1100122</v>
      </c>
      <c r="C2206" s="61" t="s">
        <v>500</v>
      </c>
      <c r="D2206" s="61" t="s">
        <v>501</v>
      </c>
      <c r="E2206" s="60">
        <v>2741</v>
      </c>
      <c r="F2206" s="61" t="s">
        <v>502</v>
      </c>
      <c r="G2206" s="53" t="s">
        <v>84</v>
      </c>
      <c r="H2206" s="43">
        <v>0</v>
      </c>
      <c r="I2206" s="62"/>
      <c r="J2206" s="62"/>
      <c r="K2206" s="62"/>
      <c r="L2206" s="62"/>
      <c r="M2206" s="43">
        <f t="shared" si="111"/>
        <v>0</v>
      </c>
      <c r="N2206" s="41"/>
    </row>
    <row r="2207" spans="1:14" s="58" customFormat="1" x14ac:dyDescent="0.2">
      <c r="A2207" s="39"/>
      <c r="B2207" s="60">
        <v>1100122</v>
      </c>
      <c r="C2207" s="61" t="s">
        <v>500</v>
      </c>
      <c r="D2207" s="61" t="s">
        <v>501</v>
      </c>
      <c r="E2207" s="60">
        <v>2911</v>
      </c>
      <c r="F2207" s="61" t="s">
        <v>502</v>
      </c>
      <c r="G2207" s="53" t="s">
        <v>44</v>
      </c>
      <c r="H2207" s="43">
        <v>0</v>
      </c>
      <c r="I2207" s="62"/>
      <c r="J2207" s="62"/>
      <c r="K2207" s="62"/>
      <c r="L2207" s="62"/>
      <c r="M2207" s="43">
        <f t="shared" si="111"/>
        <v>0</v>
      </c>
      <c r="N2207" s="41"/>
    </row>
    <row r="2208" spans="1:14" s="58" customFormat="1" x14ac:dyDescent="0.2">
      <c r="A2208" s="39"/>
      <c r="B2208" s="60">
        <v>1100122</v>
      </c>
      <c r="C2208" s="61" t="s">
        <v>500</v>
      </c>
      <c r="D2208" s="61" t="s">
        <v>501</v>
      </c>
      <c r="E2208" s="60">
        <v>2921</v>
      </c>
      <c r="F2208" s="61" t="s">
        <v>502</v>
      </c>
      <c r="G2208" s="53" t="s">
        <v>122</v>
      </c>
      <c r="H2208" s="43">
        <v>0</v>
      </c>
      <c r="I2208" s="62"/>
      <c r="J2208" s="62"/>
      <c r="K2208" s="62"/>
      <c r="L2208" s="62"/>
      <c r="M2208" s="43">
        <f t="shared" si="111"/>
        <v>0</v>
      </c>
      <c r="N2208" s="41"/>
    </row>
    <row r="2209" spans="1:14" s="58" customFormat="1" x14ac:dyDescent="0.2">
      <c r="A2209" s="39"/>
      <c r="B2209" s="60">
        <v>1100122</v>
      </c>
      <c r="C2209" s="61" t="s">
        <v>500</v>
      </c>
      <c r="D2209" s="61" t="s">
        <v>501</v>
      </c>
      <c r="E2209" s="60">
        <v>2931</v>
      </c>
      <c r="F2209" s="61" t="s">
        <v>502</v>
      </c>
      <c r="G2209" s="53" t="s">
        <v>85</v>
      </c>
      <c r="H2209" s="43">
        <v>0</v>
      </c>
      <c r="I2209" s="62"/>
      <c r="J2209" s="62"/>
      <c r="K2209" s="62"/>
      <c r="L2209" s="62"/>
      <c r="M2209" s="43">
        <f t="shared" si="111"/>
        <v>0</v>
      </c>
      <c r="N2209" s="41"/>
    </row>
    <row r="2210" spans="1:14" s="58" customFormat="1" x14ac:dyDescent="0.2">
      <c r="A2210" s="39"/>
      <c r="B2210" s="60">
        <v>1100122</v>
      </c>
      <c r="C2210" s="61" t="s">
        <v>500</v>
      </c>
      <c r="D2210" s="61" t="s">
        <v>501</v>
      </c>
      <c r="E2210" s="60">
        <v>2941</v>
      </c>
      <c r="F2210" s="61" t="s">
        <v>502</v>
      </c>
      <c r="G2210" s="53" t="s">
        <v>45</v>
      </c>
      <c r="H2210" s="43">
        <v>0</v>
      </c>
      <c r="I2210" s="62"/>
      <c r="J2210" s="62"/>
      <c r="K2210" s="62"/>
      <c r="L2210" s="62"/>
      <c r="M2210" s="43">
        <f t="shared" si="111"/>
        <v>0</v>
      </c>
      <c r="N2210" s="41"/>
    </row>
    <row r="2211" spans="1:14" s="58" customFormat="1" x14ac:dyDescent="0.2">
      <c r="A2211" s="39"/>
      <c r="B2211" s="60">
        <v>1100122</v>
      </c>
      <c r="C2211" s="61" t="s">
        <v>500</v>
      </c>
      <c r="D2211" s="61" t="s">
        <v>501</v>
      </c>
      <c r="E2211" s="60">
        <v>2961</v>
      </c>
      <c r="F2211" s="61" t="s">
        <v>502</v>
      </c>
      <c r="G2211" s="53" t="s">
        <v>123</v>
      </c>
      <c r="H2211" s="43">
        <v>0</v>
      </c>
      <c r="I2211" s="62"/>
      <c r="J2211" s="62"/>
      <c r="K2211" s="62"/>
      <c r="L2211" s="62"/>
      <c r="M2211" s="43">
        <f t="shared" si="111"/>
        <v>0</v>
      </c>
      <c r="N2211" s="41"/>
    </row>
    <row r="2212" spans="1:14" s="58" customFormat="1" x14ac:dyDescent="0.2">
      <c r="A2212" s="39"/>
      <c r="B2212" s="60">
        <v>1100122</v>
      </c>
      <c r="C2212" s="61" t="s">
        <v>500</v>
      </c>
      <c r="D2212" s="61" t="s">
        <v>501</v>
      </c>
      <c r="E2212" s="60">
        <v>2991</v>
      </c>
      <c r="F2212" s="61" t="s">
        <v>502</v>
      </c>
      <c r="G2212" s="53" t="s">
        <v>207</v>
      </c>
      <c r="H2212" s="43">
        <v>0</v>
      </c>
      <c r="I2212" s="62"/>
      <c r="J2212" s="62"/>
      <c r="K2212" s="62"/>
      <c r="L2212" s="62"/>
      <c r="M2212" s="43">
        <f t="shared" si="111"/>
        <v>0</v>
      </c>
      <c r="N2212" s="41"/>
    </row>
    <row r="2213" spans="1:14" s="58" customFormat="1" x14ac:dyDescent="0.2">
      <c r="A2213" s="39"/>
      <c r="B2213" s="60">
        <v>1100122</v>
      </c>
      <c r="C2213" s="61" t="s">
        <v>500</v>
      </c>
      <c r="D2213" s="61" t="s">
        <v>501</v>
      </c>
      <c r="E2213" s="60">
        <v>3121</v>
      </c>
      <c r="F2213" s="61" t="s">
        <v>502</v>
      </c>
      <c r="G2213" s="53" t="s">
        <v>278</v>
      </c>
      <c r="H2213" s="43">
        <v>0</v>
      </c>
      <c r="I2213" s="62"/>
      <c r="J2213" s="62"/>
      <c r="K2213" s="62"/>
      <c r="L2213" s="62"/>
      <c r="M2213" s="43">
        <f t="shared" si="111"/>
        <v>0</v>
      </c>
      <c r="N2213" s="41"/>
    </row>
    <row r="2214" spans="1:14" s="58" customFormat="1" x14ac:dyDescent="0.2">
      <c r="A2214" s="39"/>
      <c r="B2214" s="60">
        <v>1100122</v>
      </c>
      <c r="C2214" s="61" t="s">
        <v>500</v>
      </c>
      <c r="D2214" s="61" t="s">
        <v>501</v>
      </c>
      <c r="E2214" s="60">
        <v>3181</v>
      </c>
      <c r="F2214" s="61" t="s">
        <v>502</v>
      </c>
      <c r="G2214" s="53" t="s">
        <v>112</v>
      </c>
      <c r="H2214" s="43">
        <v>0</v>
      </c>
      <c r="I2214" s="62"/>
      <c r="J2214" s="62"/>
      <c r="K2214" s="62"/>
      <c r="L2214" s="62"/>
      <c r="M2214" s="43">
        <f t="shared" si="111"/>
        <v>0</v>
      </c>
      <c r="N2214" s="41"/>
    </row>
    <row r="2215" spans="1:14" s="58" customFormat="1" x14ac:dyDescent="0.2">
      <c r="A2215" s="39"/>
      <c r="B2215" s="60">
        <v>1100122</v>
      </c>
      <c r="C2215" s="61" t="s">
        <v>500</v>
      </c>
      <c r="D2215" s="61" t="s">
        <v>501</v>
      </c>
      <c r="E2215" s="60">
        <v>3221</v>
      </c>
      <c r="F2215" s="61" t="s">
        <v>502</v>
      </c>
      <c r="G2215" s="53" t="s">
        <v>86</v>
      </c>
      <c r="H2215" s="43">
        <v>52295.22</v>
      </c>
      <c r="I2215" s="62"/>
      <c r="J2215" s="62"/>
      <c r="K2215" s="62"/>
      <c r="L2215" s="62"/>
      <c r="M2215" s="43">
        <f t="shared" si="111"/>
        <v>52295.22</v>
      </c>
      <c r="N2215" s="41"/>
    </row>
    <row r="2216" spans="1:14" s="58" customFormat="1" x14ac:dyDescent="0.2">
      <c r="A2216" s="39"/>
      <c r="B2216" s="60">
        <v>1100122</v>
      </c>
      <c r="C2216" s="61" t="s">
        <v>500</v>
      </c>
      <c r="D2216" s="61" t="s">
        <v>501</v>
      </c>
      <c r="E2216" s="60">
        <v>3271</v>
      </c>
      <c r="F2216" s="61" t="s">
        <v>502</v>
      </c>
      <c r="G2216" s="53" t="s">
        <v>279</v>
      </c>
      <c r="H2216" s="43">
        <v>0</v>
      </c>
      <c r="I2216" s="62"/>
      <c r="J2216" s="62"/>
      <c r="K2216" s="62"/>
      <c r="L2216" s="62"/>
      <c r="M2216" s="43">
        <f t="shared" si="111"/>
        <v>0</v>
      </c>
      <c r="N2216" s="41"/>
    </row>
    <row r="2217" spans="1:14" s="58" customFormat="1" x14ac:dyDescent="0.2">
      <c r="A2217" s="39"/>
      <c r="B2217" s="60">
        <v>1100122</v>
      </c>
      <c r="C2217" s="61" t="s">
        <v>500</v>
      </c>
      <c r="D2217" s="61" t="s">
        <v>501</v>
      </c>
      <c r="E2217" s="60">
        <v>3361</v>
      </c>
      <c r="F2217" s="61" t="s">
        <v>502</v>
      </c>
      <c r="G2217" s="53" t="s">
        <v>47</v>
      </c>
      <c r="H2217" s="43">
        <v>0</v>
      </c>
      <c r="I2217" s="62"/>
      <c r="J2217" s="62"/>
      <c r="K2217" s="62"/>
      <c r="L2217" s="62"/>
      <c r="M2217" s="43">
        <f t="shared" si="111"/>
        <v>0</v>
      </c>
      <c r="N2217" s="41"/>
    </row>
    <row r="2218" spans="1:14" s="58" customFormat="1" x14ac:dyDescent="0.2">
      <c r="A2218" s="39"/>
      <c r="B2218" s="60">
        <v>1100122</v>
      </c>
      <c r="C2218" s="61" t="s">
        <v>500</v>
      </c>
      <c r="D2218" s="61" t="s">
        <v>501</v>
      </c>
      <c r="E2218" s="60">
        <v>3391</v>
      </c>
      <c r="F2218" s="61" t="s">
        <v>502</v>
      </c>
      <c r="G2218" s="53" t="s">
        <v>48</v>
      </c>
      <c r="H2218" s="43">
        <v>4640</v>
      </c>
      <c r="I2218" s="62"/>
      <c r="J2218" s="62"/>
      <c r="K2218" s="62"/>
      <c r="L2218" s="62"/>
      <c r="M2218" s="43">
        <f t="shared" ref="M2218:M2245" si="112">H2218+I2218-J2218+K2218-L2218</f>
        <v>4640</v>
      </c>
      <c r="N2218" s="41"/>
    </row>
    <row r="2219" spans="1:14" s="58" customFormat="1" x14ac:dyDescent="0.2">
      <c r="A2219" s="39"/>
      <c r="B2219" s="60">
        <v>1100122</v>
      </c>
      <c r="C2219" s="61" t="s">
        <v>500</v>
      </c>
      <c r="D2219" s="61" t="s">
        <v>501</v>
      </c>
      <c r="E2219" s="60">
        <v>3511</v>
      </c>
      <c r="F2219" s="61" t="s">
        <v>502</v>
      </c>
      <c r="G2219" s="53" t="s">
        <v>91</v>
      </c>
      <c r="H2219" s="43">
        <v>0</v>
      </c>
      <c r="I2219" s="62"/>
      <c r="J2219" s="62"/>
      <c r="K2219" s="62"/>
      <c r="L2219" s="62"/>
      <c r="M2219" s="43">
        <f t="shared" si="112"/>
        <v>0</v>
      </c>
      <c r="N2219" s="41"/>
    </row>
    <row r="2220" spans="1:14" s="58" customFormat="1" x14ac:dyDescent="0.2">
      <c r="A2220" s="39"/>
      <c r="B2220" s="60">
        <v>1100122</v>
      </c>
      <c r="C2220" s="61" t="s">
        <v>500</v>
      </c>
      <c r="D2220" s="61" t="s">
        <v>501</v>
      </c>
      <c r="E2220" s="60">
        <v>3521</v>
      </c>
      <c r="F2220" s="61" t="s">
        <v>502</v>
      </c>
      <c r="G2220" s="53" t="s">
        <v>136</v>
      </c>
      <c r="H2220" s="43">
        <v>0</v>
      </c>
      <c r="I2220" s="62"/>
      <c r="J2220" s="62"/>
      <c r="K2220" s="62"/>
      <c r="L2220" s="62"/>
      <c r="M2220" s="43">
        <f t="shared" si="112"/>
        <v>0</v>
      </c>
      <c r="N2220" s="41"/>
    </row>
    <row r="2221" spans="1:14" s="58" customFormat="1" x14ac:dyDescent="0.2">
      <c r="A2221" s="39"/>
      <c r="B2221" s="60">
        <v>1100122</v>
      </c>
      <c r="C2221" s="61" t="s">
        <v>500</v>
      </c>
      <c r="D2221" s="61" t="s">
        <v>501</v>
      </c>
      <c r="E2221" s="60">
        <v>3522</v>
      </c>
      <c r="F2221" s="61" t="s">
        <v>502</v>
      </c>
      <c r="G2221" s="53" t="s">
        <v>280</v>
      </c>
      <c r="H2221" s="43">
        <v>0</v>
      </c>
      <c r="I2221" s="62"/>
      <c r="J2221" s="62"/>
      <c r="K2221" s="62"/>
      <c r="L2221" s="62"/>
      <c r="M2221" s="43">
        <f t="shared" si="112"/>
        <v>0</v>
      </c>
      <c r="N2221" s="41"/>
    </row>
    <row r="2222" spans="1:14" s="58" customFormat="1" x14ac:dyDescent="0.2">
      <c r="A2222" s="39"/>
      <c r="B2222" s="60">
        <v>1100122</v>
      </c>
      <c r="C2222" s="61" t="s">
        <v>500</v>
      </c>
      <c r="D2222" s="61" t="s">
        <v>501</v>
      </c>
      <c r="E2222" s="60">
        <v>3531</v>
      </c>
      <c r="F2222" s="61" t="s">
        <v>502</v>
      </c>
      <c r="G2222" s="53" t="s">
        <v>50</v>
      </c>
      <c r="H2222" s="43">
        <v>0</v>
      </c>
      <c r="I2222" s="62"/>
      <c r="J2222" s="62"/>
      <c r="K2222" s="62"/>
      <c r="L2222" s="62"/>
      <c r="M2222" s="43">
        <f t="shared" si="112"/>
        <v>0</v>
      </c>
      <c r="N2222" s="41"/>
    </row>
    <row r="2223" spans="1:14" s="58" customFormat="1" x14ac:dyDescent="0.2">
      <c r="A2223" s="39"/>
      <c r="B2223" s="60">
        <v>1100122</v>
      </c>
      <c r="C2223" s="61" t="s">
        <v>500</v>
      </c>
      <c r="D2223" s="61" t="s">
        <v>501</v>
      </c>
      <c r="E2223" s="60">
        <v>3551</v>
      </c>
      <c r="F2223" s="61" t="s">
        <v>502</v>
      </c>
      <c r="G2223" s="53" t="s">
        <v>124</v>
      </c>
      <c r="H2223" s="43">
        <v>0</v>
      </c>
      <c r="I2223" s="62"/>
      <c r="J2223" s="62"/>
      <c r="K2223" s="62"/>
      <c r="L2223" s="62"/>
      <c r="M2223" s="43">
        <f t="shared" si="112"/>
        <v>0</v>
      </c>
      <c r="N2223" s="41"/>
    </row>
    <row r="2224" spans="1:14" s="58" customFormat="1" x14ac:dyDescent="0.2">
      <c r="A2224" s="39"/>
      <c r="B2224" s="60">
        <v>1100122</v>
      </c>
      <c r="C2224" s="61" t="s">
        <v>500</v>
      </c>
      <c r="D2224" s="61" t="s">
        <v>501</v>
      </c>
      <c r="E2224" s="60">
        <v>3591</v>
      </c>
      <c r="F2224" s="61" t="s">
        <v>502</v>
      </c>
      <c r="G2224" s="53" t="s">
        <v>93</v>
      </c>
      <c r="H2224" s="43">
        <v>0</v>
      </c>
      <c r="I2224" s="62"/>
      <c r="J2224" s="62"/>
      <c r="K2224" s="62"/>
      <c r="L2224" s="62"/>
      <c r="M2224" s="43">
        <f t="shared" si="112"/>
        <v>0</v>
      </c>
      <c r="N2224" s="41"/>
    </row>
    <row r="2225" spans="1:14" s="58" customFormat="1" x14ac:dyDescent="0.2">
      <c r="A2225" s="39"/>
      <c r="B2225" s="60">
        <v>1100122</v>
      </c>
      <c r="C2225" s="61" t="s">
        <v>500</v>
      </c>
      <c r="D2225" s="61" t="s">
        <v>501</v>
      </c>
      <c r="E2225" s="60">
        <v>3612</v>
      </c>
      <c r="F2225" s="61" t="s">
        <v>502</v>
      </c>
      <c r="G2225" s="53" t="s">
        <v>125</v>
      </c>
      <c r="H2225" s="43">
        <v>15070.81</v>
      </c>
      <c r="I2225" s="62"/>
      <c r="J2225" s="62"/>
      <c r="K2225" s="62"/>
      <c r="L2225" s="62"/>
      <c r="M2225" s="43">
        <f t="shared" si="112"/>
        <v>15070.81</v>
      </c>
      <c r="N2225" s="41"/>
    </row>
    <row r="2226" spans="1:14" s="58" customFormat="1" x14ac:dyDescent="0.2">
      <c r="A2226" s="39"/>
      <c r="B2226" s="60">
        <v>1100122</v>
      </c>
      <c r="C2226" s="61" t="s">
        <v>500</v>
      </c>
      <c r="D2226" s="61" t="s">
        <v>501</v>
      </c>
      <c r="E2226" s="60">
        <v>3613</v>
      </c>
      <c r="F2226" s="61" t="s">
        <v>502</v>
      </c>
      <c r="G2226" s="53" t="s">
        <v>268</v>
      </c>
      <c r="H2226" s="43">
        <v>42630</v>
      </c>
      <c r="I2226" s="62"/>
      <c r="J2226" s="62"/>
      <c r="K2226" s="62"/>
      <c r="L2226" s="62"/>
      <c r="M2226" s="43">
        <f t="shared" si="112"/>
        <v>42630</v>
      </c>
      <c r="N2226" s="41"/>
    </row>
    <row r="2227" spans="1:14" s="58" customFormat="1" x14ac:dyDescent="0.2">
      <c r="A2227" s="39"/>
      <c r="B2227" s="60">
        <v>1100122</v>
      </c>
      <c r="C2227" s="61" t="s">
        <v>500</v>
      </c>
      <c r="D2227" s="61" t="s">
        <v>501</v>
      </c>
      <c r="E2227" s="60">
        <v>3721</v>
      </c>
      <c r="F2227" s="61" t="s">
        <v>502</v>
      </c>
      <c r="G2227" s="53" t="s">
        <v>51</v>
      </c>
      <c r="H2227" s="43">
        <v>890</v>
      </c>
      <c r="I2227" s="62"/>
      <c r="J2227" s="62"/>
      <c r="K2227" s="62"/>
      <c r="L2227" s="62"/>
      <c r="M2227" s="43">
        <f t="shared" si="112"/>
        <v>890</v>
      </c>
      <c r="N2227" s="41"/>
    </row>
    <row r="2228" spans="1:14" s="58" customFormat="1" x14ac:dyDescent="0.2">
      <c r="A2228" s="39"/>
      <c r="B2228" s="60">
        <v>1100122</v>
      </c>
      <c r="C2228" s="61" t="s">
        <v>500</v>
      </c>
      <c r="D2228" s="61" t="s">
        <v>501</v>
      </c>
      <c r="E2228" s="60">
        <v>3751</v>
      </c>
      <c r="F2228" s="61" t="s">
        <v>502</v>
      </c>
      <c r="G2228" s="53" t="s">
        <v>52</v>
      </c>
      <c r="H2228" s="43">
        <v>5036.01</v>
      </c>
      <c r="I2228" s="62"/>
      <c r="J2228" s="62"/>
      <c r="K2228" s="62"/>
      <c r="L2228" s="62"/>
      <c r="M2228" s="43">
        <f t="shared" si="112"/>
        <v>5036.01</v>
      </c>
      <c r="N2228" s="41"/>
    </row>
    <row r="2229" spans="1:14" s="58" customFormat="1" x14ac:dyDescent="0.2">
      <c r="A2229" s="39"/>
      <c r="B2229" s="60">
        <v>1100122</v>
      </c>
      <c r="C2229" s="61" t="s">
        <v>500</v>
      </c>
      <c r="D2229" s="61" t="s">
        <v>501</v>
      </c>
      <c r="E2229" s="60">
        <v>3821</v>
      </c>
      <c r="F2229" s="61" t="s">
        <v>502</v>
      </c>
      <c r="G2229" s="53" t="s">
        <v>101</v>
      </c>
      <c r="H2229" s="43">
        <v>675091.96</v>
      </c>
      <c r="I2229" s="62"/>
      <c r="J2229" s="62"/>
      <c r="K2229" s="62"/>
      <c r="L2229" s="62"/>
      <c r="M2229" s="43">
        <f t="shared" si="112"/>
        <v>675091.96</v>
      </c>
      <c r="N2229" s="41"/>
    </row>
    <row r="2230" spans="1:14" s="58" customFormat="1" x14ac:dyDescent="0.2">
      <c r="A2230" s="39"/>
      <c r="B2230" s="60">
        <v>1100122</v>
      </c>
      <c r="C2230" s="61" t="s">
        <v>500</v>
      </c>
      <c r="D2230" s="61" t="s">
        <v>501</v>
      </c>
      <c r="E2230" s="60">
        <v>3841</v>
      </c>
      <c r="F2230" s="61" t="s">
        <v>502</v>
      </c>
      <c r="G2230" s="53" t="s">
        <v>281</v>
      </c>
      <c r="H2230" s="43">
        <v>0</v>
      </c>
      <c r="I2230" s="62"/>
      <c r="J2230" s="62"/>
      <c r="K2230" s="62"/>
      <c r="L2230" s="62"/>
      <c r="M2230" s="43">
        <f t="shared" si="112"/>
        <v>0</v>
      </c>
      <c r="N2230" s="41"/>
    </row>
    <row r="2231" spans="1:14" s="58" customFormat="1" x14ac:dyDescent="0.2">
      <c r="A2231" s="39"/>
      <c r="B2231" s="60">
        <v>1100122</v>
      </c>
      <c r="C2231" s="61" t="s">
        <v>500</v>
      </c>
      <c r="D2231" s="61" t="s">
        <v>501</v>
      </c>
      <c r="E2231" s="60">
        <v>4413</v>
      </c>
      <c r="F2231" s="61" t="s">
        <v>502</v>
      </c>
      <c r="G2231" s="53" t="s">
        <v>282</v>
      </c>
      <c r="H2231" s="43">
        <v>0</v>
      </c>
      <c r="I2231" s="62"/>
      <c r="J2231" s="62"/>
      <c r="K2231" s="62"/>
      <c r="L2231" s="62"/>
      <c r="M2231" s="43">
        <f t="shared" si="112"/>
        <v>0</v>
      </c>
      <c r="N2231" s="41"/>
    </row>
    <row r="2232" spans="1:14" s="58" customFormat="1" x14ac:dyDescent="0.2">
      <c r="A2232" s="39"/>
      <c r="B2232" s="60">
        <v>1100122</v>
      </c>
      <c r="C2232" s="61" t="s">
        <v>500</v>
      </c>
      <c r="D2232" s="61" t="s">
        <v>501</v>
      </c>
      <c r="E2232" s="60">
        <v>4414</v>
      </c>
      <c r="F2232" s="61" t="s">
        <v>502</v>
      </c>
      <c r="G2232" s="53" t="s">
        <v>283</v>
      </c>
      <c r="H2232" s="43">
        <v>0</v>
      </c>
      <c r="I2232" s="62"/>
      <c r="J2232" s="62"/>
      <c r="K2232" s="62"/>
      <c r="L2232" s="62"/>
      <c r="M2232" s="43">
        <f t="shared" si="112"/>
        <v>0</v>
      </c>
      <c r="N2232" s="41"/>
    </row>
    <row r="2233" spans="1:14" s="58" customFormat="1" x14ac:dyDescent="0.2">
      <c r="A2233" s="39"/>
      <c r="B2233" s="60">
        <v>1100122</v>
      </c>
      <c r="C2233" s="61" t="s">
        <v>500</v>
      </c>
      <c r="D2233" s="61" t="s">
        <v>501</v>
      </c>
      <c r="E2233" s="60">
        <v>5191</v>
      </c>
      <c r="F2233" s="61" t="s">
        <v>502</v>
      </c>
      <c r="G2233" s="53" t="s">
        <v>198</v>
      </c>
      <c r="H2233" s="43">
        <v>0</v>
      </c>
      <c r="I2233" s="62"/>
      <c r="J2233" s="62"/>
      <c r="K2233" s="62"/>
      <c r="L2233" s="62"/>
      <c r="M2233" s="43">
        <f t="shared" si="112"/>
        <v>0</v>
      </c>
      <c r="N2233" s="41"/>
    </row>
    <row r="2234" spans="1:14" s="58" customFormat="1" x14ac:dyDescent="0.2">
      <c r="A2234" s="39"/>
      <c r="B2234" s="60">
        <v>1100122</v>
      </c>
      <c r="C2234" s="61" t="s">
        <v>500</v>
      </c>
      <c r="D2234" s="61" t="s">
        <v>501</v>
      </c>
      <c r="E2234" s="60">
        <v>5211</v>
      </c>
      <c r="F2234" s="61" t="s">
        <v>502</v>
      </c>
      <c r="G2234" s="53" t="s">
        <v>209</v>
      </c>
      <c r="H2234" s="43">
        <v>0</v>
      </c>
      <c r="I2234" s="62"/>
      <c r="J2234" s="62"/>
      <c r="K2234" s="62"/>
      <c r="L2234" s="62"/>
      <c r="M2234" s="43">
        <f t="shared" si="112"/>
        <v>0</v>
      </c>
      <c r="N2234" s="41"/>
    </row>
    <row r="2235" spans="1:14" s="58" customFormat="1" x14ac:dyDescent="0.2">
      <c r="A2235" s="39"/>
      <c r="B2235" s="60">
        <v>1500522</v>
      </c>
      <c r="C2235" s="61" t="s">
        <v>500</v>
      </c>
      <c r="D2235" s="61" t="s">
        <v>501</v>
      </c>
      <c r="E2235" s="60">
        <v>1131</v>
      </c>
      <c r="F2235" s="61" t="s">
        <v>502</v>
      </c>
      <c r="G2235" s="53" t="s">
        <v>55</v>
      </c>
      <c r="H2235" s="43">
        <v>968813.15</v>
      </c>
      <c r="I2235" s="62"/>
      <c r="J2235" s="62"/>
      <c r="K2235" s="63"/>
      <c r="L2235" s="64"/>
      <c r="M2235" s="43">
        <f t="shared" si="112"/>
        <v>968813.15</v>
      </c>
      <c r="N2235" s="41"/>
    </row>
    <row r="2236" spans="1:14" s="58" customFormat="1" x14ac:dyDescent="0.2">
      <c r="A2236" s="39"/>
      <c r="B2236" s="60">
        <v>1500522</v>
      </c>
      <c r="C2236" s="61" t="s">
        <v>500</v>
      </c>
      <c r="D2236" s="61" t="s">
        <v>501</v>
      </c>
      <c r="E2236" s="60">
        <v>1321</v>
      </c>
      <c r="F2236" s="61" t="s">
        <v>502</v>
      </c>
      <c r="G2236" s="53" t="s">
        <v>56</v>
      </c>
      <c r="H2236" s="43">
        <v>28275.18</v>
      </c>
      <c r="I2236" s="62"/>
      <c r="J2236" s="62"/>
      <c r="K2236" s="63"/>
      <c r="L2236" s="64"/>
      <c r="M2236" s="43">
        <f t="shared" si="112"/>
        <v>28275.18</v>
      </c>
      <c r="N2236" s="41"/>
    </row>
    <row r="2237" spans="1:14" s="58" customFormat="1" x14ac:dyDescent="0.2">
      <c r="A2237" s="39"/>
      <c r="B2237" s="60">
        <v>1500522</v>
      </c>
      <c r="C2237" s="61" t="s">
        <v>500</v>
      </c>
      <c r="D2237" s="61" t="s">
        <v>501</v>
      </c>
      <c r="E2237" s="60">
        <v>1323</v>
      </c>
      <c r="F2237" s="61" t="s">
        <v>502</v>
      </c>
      <c r="G2237" s="53" t="s">
        <v>57</v>
      </c>
      <c r="H2237" s="43">
        <v>107853.32</v>
      </c>
      <c r="I2237" s="62"/>
      <c r="J2237" s="62"/>
      <c r="K2237" s="63"/>
      <c r="L2237" s="64"/>
      <c r="M2237" s="43">
        <f t="shared" si="112"/>
        <v>107853.32</v>
      </c>
      <c r="N2237" s="41"/>
    </row>
    <row r="2238" spans="1:14" s="58" customFormat="1" x14ac:dyDescent="0.2">
      <c r="A2238" s="39"/>
      <c r="B2238" s="60">
        <v>1500522</v>
      </c>
      <c r="C2238" s="61" t="s">
        <v>500</v>
      </c>
      <c r="D2238" s="61" t="s">
        <v>501</v>
      </c>
      <c r="E2238" s="60">
        <v>1413</v>
      </c>
      <c r="F2238" s="61" t="s">
        <v>502</v>
      </c>
      <c r="G2238" s="53" t="s">
        <v>58</v>
      </c>
      <c r="H2238" s="43">
        <v>158228.42000000001</v>
      </c>
      <c r="I2238" s="62"/>
      <c r="J2238" s="62"/>
      <c r="K2238" s="62"/>
      <c r="L2238" s="62"/>
      <c r="M2238" s="43">
        <f t="shared" si="112"/>
        <v>158228.42000000001</v>
      </c>
      <c r="N2238" s="41"/>
    </row>
    <row r="2239" spans="1:14" s="58" customFormat="1" x14ac:dyDescent="0.2">
      <c r="A2239" s="39"/>
      <c r="B2239" s="60">
        <v>1500522</v>
      </c>
      <c r="C2239" s="61" t="s">
        <v>500</v>
      </c>
      <c r="D2239" s="61" t="s">
        <v>501</v>
      </c>
      <c r="E2239" s="60">
        <v>1421</v>
      </c>
      <c r="F2239" s="61" t="s">
        <v>502</v>
      </c>
      <c r="G2239" s="53" t="s">
        <v>59</v>
      </c>
      <c r="H2239" s="43">
        <v>42852.09</v>
      </c>
      <c r="I2239" s="62"/>
      <c r="J2239" s="62"/>
      <c r="K2239" s="62"/>
      <c r="L2239" s="62"/>
      <c r="M2239" s="43">
        <f t="shared" si="112"/>
        <v>42852.09</v>
      </c>
      <c r="N2239" s="41"/>
    </row>
    <row r="2240" spans="1:14" s="58" customFormat="1" x14ac:dyDescent="0.2">
      <c r="A2240" s="39"/>
      <c r="B2240" s="60">
        <v>1500522</v>
      </c>
      <c r="C2240" s="61" t="s">
        <v>500</v>
      </c>
      <c r="D2240" s="61" t="s">
        <v>501</v>
      </c>
      <c r="E2240" s="60">
        <v>1431</v>
      </c>
      <c r="F2240" s="61" t="s">
        <v>502</v>
      </c>
      <c r="G2240" s="53" t="s">
        <v>60</v>
      </c>
      <c r="H2240" s="43">
        <v>45561.47</v>
      </c>
      <c r="I2240" s="62"/>
      <c r="J2240" s="62"/>
      <c r="K2240" s="62"/>
      <c r="L2240" s="62"/>
      <c r="M2240" s="43">
        <f t="shared" si="112"/>
        <v>45561.47</v>
      </c>
      <c r="N2240" s="41"/>
    </row>
    <row r="2241" spans="1:14" s="58" customFormat="1" x14ac:dyDescent="0.2">
      <c r="A2241" s="39"/>
      <c r="B2241" s="60">
        <v>1500522</v>
      </c>
      <c r="C2241" s="61" t="s">
        <v>500</v>
      </c>
      <c r="D2241" s="61" t="s">
        <v>501</v>
      </c>
      <c r="E2241" s="60">
        <v>1542</v>
      </c>
      <c r="F2241" s="61" t="s">
        <v>502</v>
      </c>
      <c r="G2241" s="53" t="s">
        <v>63</v>
      </c>
      <c r="H2241" s="43">
        <v>51123.32</v>
      </c>
      <c r="I2241" s="62"/>
      <c r="J2241" s="62"/>
      <c r="K2241" s="63"/>
      <c r="L2241" s="62"/>
      <c r="M2241" s="43">
        <f t="shared" si="112"/>
        <v>51123.32</v>
      </c>
      <c r="N2241" s="41"/>
    </row>
    <row r="2242" spans="1:14" s="58" customFormat="1" x14ac:dyDescent="0.2">
      <c r="A2242" s="39"/>
      <c r="B2242" s="60">
        <v>1500522</v>
      </c>
      <c r="C2242" s="61" t="s">
        <v>500</v>
      </c>
      <c r="D2242" s="61" t="s">
        <v>501</v>
      </c>
      <c r="E2242" s="60">
        <v>1543</v>
      </c>
      <c r="F2242" s="61" t="s">
        <v>502</v>
      </c>
      <c r="G2242" s="53" t="s">
        <v>64</v>
      </c>
      <c r="H2242" s="43">
        <v>27843.53</v>
      </c>
      <c r="I2242" s="62"/>
      <c r="J2242" s="62"/>
      <c r="K2242" s="63"/>
      <c r="L2242" s="62"/>
      <c r="M2242" s="43">
        <f t="shared" si="112"/>
        <v>27843.53</v>
      </c>
      <c r="N2242" s="41"/>
    </row>
    <row r="2243" spans="1:14" s="58" customFormat="1" x14ac:dyDescent="0.2">
      <c r="A2243" s="39"/>
      <c r="B2243" s="60">
        <v>1500522</v>
      </c>
      <c r="C2243" s="61" t="s">
        <v>500</v>
      </c>
      <c r="D2243" s="61" t="s">
        <v>501</v>
      </c>
      <c r="E2243" s="60">
        <v>1544</v>
      </c>
      <c r="F2243" s="61" t="s">
        <v>502</v>
      </c>
      <c r="G2243" s="53" t="s">
        <v>65</v>
      </c>
      <c r="H2243" s="43">
        <v>1145.8900000000001</v>
      </c>
      <c r="I2243" s="62"/>
      <c r="J2243" s="62"/>
      <c r="K2243" s="63"/>
      <c r="L2243" s="64"/>
      <c r="M2243" s="43">
        <f t="shared" si="112"/>
        <v>1145.8900000000001</v>
      </c>
      <c r="N2243" s="41"/>
    </row>
    <row r="2244" spans="1:14" s="58" customFormat="1" x14ac:dyDescent="0.2">
      <c r="A2244" s="39"/>
      <c r="B2244" s="60">
        <v>1500522</v>
      </c>
      <c r="C2244" s="61" t="s">
        <v>500</v>
      </c>
      <c r="D2244" s="61" t="s">
        <v>501</v>
      </c>
      <c r="E2244" s="60">
        <v>1591</v>
      </c>
      <c r="F2244" s="61" t="s">
        <v>502</v>
      </c>
      <c r="G2244" s="53" t="s">
        <v>111</v>
      </c>
      <c r="H2244" s="43">
        <v>8099.98</v>
      </c>
      <c r="I2244" s="62"/>
      <c r="J2244" s="62"/>
      <c r="K2244" s="62"/>
      <c r="L2244" s="62"/>
      <c r="M2244" s="43">
        <f t="shared" si="112"/>
        <v>8099.98</v>
      </c>
      <c r="N2244" s="41"/>
    </row>
    <row r="2245" spans="1:14" s="58" customFormat="1" x14ac:dyDescent="0.2">
      <c r="A2245" s="39"/>
      <c r="B2245" s="60">
        <v>1500522</v>
      </c>
      <c r="C2245" s="61" t="s">
        <v>500</v>
      </c>
      <c r="D2245" s="61" t="s">
        <v>501</v>
      </c>
      <c r="E2245" s="60">
        <v>3981</v>
      </c>
      <c r="F2245" s="61" t="s">
        <v>502</v>
      </c>
      <c r="G2245" s="53" t="s">
        <v>66</v>
      </c>
      <c r="H2245" s="43">
        <v>18387.400000000001</v>
      </c>
      <c r="I2245" s="62"/>
      <c r="J2245" s="62"/>
      <c r="K2245" s="63"/>
      <c r="L2245" s="64"/>
      <c r="M2245" s="43">
        <f t="shared" si="112"/>
        <v>18387.400000000001</v>
      </c>
      <c r="N2245" s="41"/>
    </row>
    <row r="2246" spans="1:14" ht="15" x14ac:dyDescent="0.25">
      <c r="A2246" s="7"/>
      <c r="B2246" s="23" t="s">
        <v>503</v>
      </c>
      <c r="C2246" s="23"/>
      <c r="D2246" s="23"/>
      <c r="E2246" s="23"/>
      <c r="F2246" s="24"/>
      <c r="G2246" s="25"/>
      <c r="H2246" s="26">
        <v>2309098.3199999998</v>
      </c>
      <c r="I2246" s="26">
        <f t="shared" ref="I2246:M2246" si="113">SUM(I2186:I2245)</f>
        <v>0</v>
      </c>
      <c r="J2246" s="26">
        <f t="shared" si="113"/>
        <v>0</v>
      </c>
      <c r="K2246" s="26">
        <f t="shared" si="113"/>
        <v>0</v>
      </c>
      <c r="L2246" s="26">
        <f t="shared" si="113"/>
        <v>0</v>
      </c>
      <c r="M2246" s="26">
        <f t="shared" si="113"/>
        <v>2309098.3199999998</v>
      </c>
      <c r="N2246" s="12"/>
    </row>
    <row r="2247" spans="1:14" ht="15" x14ac:dyDescent="0.25">
      <c r="A2247" s="7"/>
      <c r="B2247" s="23" t="s">
        <v>504</v>
      </c>
      <c r="C2247" s="21"/>
      <c r="D2247" s="21"/>
      <c r="E2247" s="32"/>
      <c r="F2247" s="21"/>
      <c r="G2247" s="33"/>
      <c r="H2247" s="21"/>
      <c r="I2247" s="21"/>
      <c r="J2247" s="21"/>
      <c r="K2247" s="21"/>
      <c r="L2247" s="21"/>
      <c r="M2247" s="21"/>
      <c r="N2247" s="12"/>
    </row>
    <row r="2248" spans="1:14" x14ac:dyDescent="0.2">
      <c r="A2248" s="7"/>
      <c r="B2248" s="13">
        <v>1100122</v>
      </c>
      <c r="C2248" s="14" t="s">
        <v>505</v>
      </c>
      <c r="D2248" s="14" t="s">
        <v>506</v>
      </c>
      <c r="E2248" s="13">
        <v>2111</v>
      </c>
      <c r="F2248" s="12" t="s">
        <v>142</v>
      </c>
      <c r="G2248" s="12" t="s">
        <v>37</v>
      </c>
      <c r="H2248" s="15">
        <v>13455</v>
      </c>
      <c r="I2248" s="12"/>
      <c r="J2248" s="12"/>
      <c r="K2248" s="12"/>
      <c r="L2248" s="12"/>
      <c r="M2248" s="15">
        <f t="shared" ref="M2248:M2274" si="114">H2248+I2248-J2248+K2248-L2248</f>
        <v>13455</v>
      </c>
      <c r="N2248" s="12"/>
    </row>
    <row r="2249" spans="1:14" x14ac:dyDescent="0.2">
      <c r="A2249" s="7"/>
      <c r="B2249" s="13">
        <v>1100122</v>
      </c>
      <c r="C2249" s="14" t="s">
        <v>505</v>
      </c>
      <c r="D2249" s="14" t="s">
        <v>506</v>
      </c>
      <c r="E2249" s="13">
        <v>2121</v>
      </c>
      <c r="F2249" s="12" t="s">
        <v>142</v>
      </c>
      <c r="G2249" s="12" t="s">
        <v>119</v>
      </c>
      <c r="H2249" s="15">
        <v>13455</v>
      </c>
      <c r="I2249" s="12"/>
      <c r="J2249" s="12"/>
      <c r="K2249" s="12"/>
      <c r="L2249" s="12"/>
      <c r="M2249" s="15">
        <f t="shared" si="114"/>
        <v>13455</v>
      </c>
      <c r="N2249" s="12"/>
    </row>
    <row r="2250" spans="1:14" x14ac:dyDescent="0.2">
      <c r="A2250" s="7"/>
      <c r="B2250" s="13">
        <v>1100122</v>
      </c>
      <c r="C2250" s="14" t="s">
        <v>505</v>
      </c>
      <c r="D2250" s="14" t="s">
        <v>506</v>
      </c>
      <c r="E2250" s="13">
        <v>2141</v>
      </c>
      <c r="F2250" s="12" t="s">
        <v>142</v>
      </c>
      <c r="G2250" s="12" t="s">
        <v>39</v>
      </c>
      <c r="H2250" s="15">
        <v>23805</v>
      </c>
      <c r="I2250" s="12"/>
      <c r="J2250" s="12"/>
      <c r="K2250" s="12"/>
      <c r="L2250" s="12"/>
      <c r="M2250" s="15">
        <f t="shared" si="114"/>
        <v>23805</v>
      </c>
      <c r="N2250" s="12"/>
    </row>
    <row r="2251" spans="1:14" x14ac:dyDescent="0.2">
      <c r="A2251" s="7"/>
      <c r="B2251" s="13">
        <v>1100122</v>
      </c>
      <c r="C2251" s="14" t="s">
        <v>505</v>
      </c>
      <c r="D2251" s="14" t="s">
        <v>506</v>
      </c>
      <c r="E2251" s="13">
        <v>2161</v>
      </c>
      <c r="F2251" s="12" t="s">
        <v>142</v>
      </c>
      <c r="G2251" s="12" t="s">
        <v>40</v>
      </c>
      <c r="H2251" s="15">
        <v>7245</v>
      </c>
      <c r="I2251" s="12"/>
      <c r="J2251" s="12"/>
      <c r="K2251" s="12"/>
      <c r="L2251" s="12"/>
      <c r="M2251" s="15">
        <f t="shared" si="114"/>
        <v>7245</v>
      </c>
      <c r="N2251" s="12"/>
    </row>
    <row r="2252" spans="1:14" x14ac:dyDescent="0.2">
      <c r="A2252" s="7"/>
      <c r="B2252" s="13">
        <v>1100122</v>
      </c>
      <c r="C2252" s="14" t="s">
        <v>505</v>
      </c>
      <c r="D2252" s="14" t="s">
        <v>506</v>
      </c>
      <c r="E2252" s="13">
        <v>2421</v>
      </c>
      <c r="F2252" s="12" t="s">
        <v>142</v>
      </c>
      <c r="G2252" s="12" t="s">
        <v>130</v>
      </c>
      <c r="H2252" s="15">
        <v>1035</v>
      </c>
      <c r="I2252" s="12"/>
      <c r="J2252" s="12"/>
      <c r="K2252" s="12"/>
      <c r="L2252" s="12"/>
      <c r="M2252" s="15">
        <f t="shared" si="114"/>
        <v>1035</v>
      </c>
      <c r="N2252" s="12"/>
    </row>
    <row r="2253" spans="1:14" x14ac:dyDescent="0.2">
      <c r="A2253" s="7"/>
      <c r="B2253" s="13">
        <v>1100122</v>
      </c>
      <c r="C2253" s="14" t="s">
        <v>505</v>
      </c>
      <c r="D2253" s="14" t="s">
        <v>506</v>
      </c>
      <c r="E2253" s="13">
        <v>2431</v>
      </c>
      <c r="F2253" s="12" t="s">
        <v>142</v>
      </c>
      <c r="G2253" s="12" t="s">
        <v>76</v>
      </c>
      <c r="H2253" s="15">
        <v>1035</v>
      </c>
      <c r="I2253" s="12"/>
      <c r="J2253" s="12"/>
      <c r="K2253" s="12"/>
      <c r="L2253" s="12"/>
      <c r="M2253" s="15">
        <f t="shared" si="114"/>
        <v>1035</v>
      </c>
      <c r="N2253" s="12"/>
    </row>
    <row r="2254" spans="1:14" x14ac:dyDescent="0.2">
      <c r="A2254" s="7"/>
      <c r="B2254" s="13">
        <v>1100122</v>
      </c>
      <c r="C2254" s="14" t="s">
        <v>505</v>
      </c>
      <c r="D2254" s="14" t="s">
        <v>506</v>
      </c>
      <c r="E2254" s="13">
        <v>2611</v>
      </c>
      <c r="F2254" s="12" t="s">
        <v>142</v>
      </c>
      <c r="G2254" s="12" t="s">
        <v>185</v>
      </c>
      <c r="H2254" s="15">
        <v>362250</v>
      </c>
      <c r="I2254" s="12"/>
      <c r="J2254" s="12"/>
      <c r="K2254" s="12"/>
      <c r="L2254" s="93"/>
      <c r="M2254" s="15">
        <f t="shared" si="114"/>
        <v>362250</v>
      </c>
      <c r="N2254" s="12"/>
    </row>
    <row r="2255" spans="1:14" x14ac:dyDescent="0.2">
      <c r="A2255" s="7"/>
      <c r="B2255" s="13">
        <v>1100122</v>
      </c>
      <c r="C2255" s="14" t="s">
        <v>505</v>
      </c>
      <c r="D2255" s="14" t="s">
        <v>506</v>
      </c>
      <c r="E2255" s="13">
        <v>2612</v>
      </c>
      <c r="F2255" s="12" t="s">
        <v>142</v>
      </c>
      <c r="G2255" s="12" t="s">
        <v>67</v>
      </c>
      <c r="H2255" s="15">
        <v>414000</v>
      </c>
      <c r="I2255" s="12"/>
      <c r="J2255" s="12"/>
      <c r="K2255" s="12"/>
      <c r="L2255" s="93"/>
      <c r="M2255" s="15">
        <f t="shared" si="114"/>
        <v>414000</v>
      </c>
      <c r="N2255" s="12"/>
    </row>
    <row r="2256" spans="1:14" x14ac:dyDescent="0.2">
      <c r="A2256" s="7"/>
      <c r="B2256" s="13">
        <v>1100122</v>
      </c>
      <c r="C2256" s="14" t="s">
        <v>505</v>
      </c>
      <c r="D2256" s="14" t="s">
        <v>506</v>
      </c>
      <c r="E2256" s="13">
        <v>3321</v>
      </c>
      <c r="F2256" s="12" t="s">
        <v>142</v>
      </c>
      <c r="G2256" s="12" t="s">
        <v>162</v>
      </c>
      <c r="H2256" s="15">
        <v>10000</v>
      </c>
      <c r="I2256" s="12"/>
      <c r="J2256" s="12"/>
      <c r="K2256" s="12"/>
      <c r="L2256" s="93"/>
      <c r="M2256" s="15">
        <f t="shared" si="114"/>
        <v>10000</v>
      </c>
      <c r="N2256" s="12"/>
    </row>
    <row r="2257" spans="1:14" ht="60" x14ac:dyDescent="0.2">
      <c r="A2257" s="7">
        <v>3</v>
      </c>
      <c r="B2257" s="13">
        <v>1100122</v>
      </c>
      <c r="C2257" s="14" t="s">
        <v>505</v>
      </c>
      <c r="D2257" s="14" t="s">
        <v>506</v>
      </c>
      <c r="E2257" s="13">
        <v>3361</v>
      </c>
      <c r="F2257" s="12" t="s">
        <v>142</v>
      </c>
      <c r="G2257" s="12" t="s">
        <v>47</v>
      </c>
      <c r="H2257" s="15">
        <v>103500</v>
      </c>
      <c r="I2257" s="12"/>
      <c r="J2257" s="12"/>
      <c r="K2257" s="46"/>
      <c r="L2257" s="30">
        <v>9475</v>
      </c>
      <c r="M2257" s="15">
        <f t="shared" si="114"/>
        <v>94025</v>
      </c>
      <c r="N2257" s="35" t="s">
        <v>1789</v>
      </c>
    </row>
    <row r="2258" spans="1:14" ht="60" x14ac:dyDescent="0.2">
      <c r="A2258" s="7">
        <v>3</v>
      </c>
      <c r="B2258" s="13">
        <v>1100122</v>
      </c>
      <c r="C2258" s="44" t="s">
        <v>505</v>
      </c>
      <c r="D2258" s="44" t="s">
        <v>506</v>
      </c>
      <c r="E2258" s="13">
        <v>3461</v>
      </c>
      <c r="F2258" s="34" t="s">
        <v>142</v>
      </c>
      <c r="G2258" s="34" t="s">
        <v>1788</v>
      </c>
      <c r="H2258" s="15">
        <v>0</v>
      </c>
      <c r="I2258" s="12"/>
      <c r="J2258" s="12"/>
      <c r="K2258" s="29">
        <v>25000</v>
      </c>
      <c r="L2258" s="30"/>
      <c r="M2258" s="15">
        <f t="shared" si="114"/>
        <v>25000</v>
      </c>
      <c r="N2258" s="35" t="s">
        <v>1789</v>
      </c>
    </row>
    <row r="2259" spans="1:14" x14ac:dyDescent="0.2">
      <c r="A2259" s="7"/>
      <c r="B2259" s="13">
        <v>1100122</v>
      </c>
      <c r="C2259" s="14" t="s">
        <v>505</v>
      </c>
      <c r="D2259" s="14" t="s">
        <v>506</v>
      </c>
      <c r="E2259" s="13">
        <v>3531</v>
      </c>
      <c r="F2259" s="12" t="s">
        <v>142</v>
      </c>
      <c r="G2259" s="12" t="s">
        <v>50</v>
      </c>
      <c r="H2259" s="15">
        <v>7245</v>
      </c>
      <c r="I2259" s="12"/>
      <c r="J2259" s="12"/>
      <c r="K2259" s="46"/>
      <c r="L2259" s="30"/>
      <c r="M2259" s="15">
        <f t="shared" si="114"/>
        <v>7245</v>
      </c>
      <c r="N2259" s="12"/>
    </row>
    <row r="2260" spans="1:14" ht="60" x14ac:dyDescent="0.2">
      <c r="A2260" s="7">
        <v>3</v>
      </c>
      <c r="B2260" s="13">
        <v>1100122</v>
      </c>
      <c r="C2260" s="14" t="s">
        <v>505</v>
      </c>
      <c r="D2260" s="14" t="s">
        <v>506</v>
      </c>
      <c r="E2260" s="13">
        <v>5111</v>
      </c>
      <c r="F2260" s="12" t="s">
        <v>142</v>
      </c>
      <c r="G2260" s="12" t="s">
        <v>137</v>
      </c>
      <c r="H2260" s="15">
        <v>5175</v>
      </c>
      <c r="I2260" s="12"/>
      <c r="J2260" s="12"/>
      <c r="K2260" s="46"/>
      <c r="L2260" s="30">
        <v>5175</v>
      </c>
      <c r="M2260" s="15">
        <f t="shared" si="114"/>
        <v>0</v>
      </c>
      <c r="N2260" s="35" t="s">
        <v>1789</v>
      </c>
    </row>
    <row r="2261" spans="1:14" ht="60" x14ac:dyDescent="0.2">
      <c r="A2261" s="7">
        <v>3</v>
      </c>
      <c r="B2261" s="13">
        <v>1100122</v>
      </c>
      <c r="C2261" s="14" t="s">
        <v>505</v>
      </c>
      <c r="D2261" s="14" t="s">
        <v>506</v>
      </c>
      <c r="E2261" s="13">
        <v>5151</v>
      </c>
      <c r="F2261" s="12" t="s">
        <v>142</v>
      </c>
      <c r="G2261" s="12" t="s">
        <v>128</v>
      </c>
      <c r="H2261" s="15">
        <v>10350</v>
      </c>
      <c r="I2261" s="12"/>
      <c r="J2261" s="12"/>
      <c r="K2261" s="46"/>
      <c r="L2261" s="30">
        <v>10350</v>
      </c>
      <c r="M2261" s="15">
        <f t="shared" si="114"/>
        <v>0</v>
      </c>
      <c r="N2261" s="35" t="s">
        <v>1789</v>
      </c>
    </row>
    <row r="2262" spans="1:14" x14ac:dyDescent="0.2">
      <c r="A2262" s="7"/>
      <c r="B2262" s="13">
        <v>1500522</v>
      </c>
      <c r="C2262" s="14" t="s">
        <v>505</v>
      </c>
      <c r="D2262" s="14" t="s">
        <v>506</v>
      </c>
      <c r="E2262" s="13">
        <v>1131</v>
      </c>
      <c r="F2262" s="12" t="s">
        <v>142</v>
      </c>
      <c r="G2262" s="14" t="s">
        <v>55</v>
      </c>
      <c r="H2262" s="15">
        <v>496312.4</v>
      </c>
      <c r="I2262" s="12"/>
      <c r="J2262" s="12"/>
      <c r="K2262" s="29"/>
      <c r="L2262" s="30"/>
      <c r="M2262" s="15">
        <f t="shared" si="114"/>
        <v>496312.4</v>
      </c>
      <c r="N2262" s="12"/>
    </row>
    <row r="2263" spans="1:14" x14ac:dyDescent="0.2">
      <c r="A2263" s="7"/>
      <c r="B2263" s="13">
        <v>1500522</v>
      </c>
      <c r="C2263" s="14" t="s">
        <v>505</v>
      </c>
      <c r="D2263" s="14" t="s">
        <v>506</v>
      </c>
      <c r="E2263" s="13">
        <v>1321</v>
      </c>
      <c r="F2263" s="12" t="s">
        <v>142</v>
      </c>
      <c r="G2263" s="12" t="s">
        <v>56</v>
      </c>
      <c r="H2263" s="15">
        <v>13596.25</v>
      </c>
      <c r="I2263" s="12"/>
      <c r="J2263" s="12"/>
      <c r="K2263" s="29"/>
      <c r="L2263" s="30"/>
      <c r="M2263" s="15">
        <f t="shared" si="114"/>
        <v>13596.25</v>
      </c>
      <c r="N2263" s="12"/>
    </row>
    <row r="2264" spans="1:14" x14ac:dyDescent="0.2">
      <c r="A2264" s="7"/>
      <c r="B2264" s="13">
        <v>1500522</v>
      </c>
      <c r="C2264" s="14" t="s">
        <v>505</v>
      </c>
      <c r="D2264" s="14" t="s">
        <v>506</v>
      </c>
      <c r="E2264" s="13">
        <v>1323</v>
      </c>
      <c r="F2264" s="12" t="s">
        <v>142</v>
      </c>
      <c r="G2264" s="12" t="s">
        <v>57</v>
      </c>
      <c r="H2264" s="15">
        <v>54390.33</v>
      </c>
      <c r="I2264" s="12"/>
      <c r="J2264" s="12"/>
      <c r="K2264" s="29"/>
      <c r="L2264" s="30"/>
      <c r="M2264" s="15">
        <f t="shared" si="114"/>
        <v>54390.33</v>
      </c>
      <c r="N2264" s="12"/>
    </row>
    <row r="2265" spans="1:14" x14ac:dyDescent="0.2">
      <c r="A2265" s="7"/>
      <c r="B2265" s="13">
        <v>1500522</v>
      </c>
      <c r="C2265" s="14" t="s">
        <v>505</v>
      </c>
      <c r="D2265" s="14" t="s">
        <v>506</v>
      </c>
      <c r="E2265" s="13">
        <v>1413</v>
      </c>
      <c r="F2265" s="12" t="s">
        <v>142</v>
      </c>
      <c r="G2265" s="12" t="s">
        <v>58</v>
      </c>
      <c r="H2265" s="15">
        <v>115956.55</v>
      </c>
      <c r="I2265" s="12"/>
      <c r="J2265" s="12"/>
      <c r="K2265" s="12"/>
      <c r="L2265" s="12"/>
      <c r="M2265" s="15">
        <f t="shared" si="114"/>
        <v>115956.55</v>
      </c>
      <c r="N2265" s="12"/>
    </row>
    <row r="2266" spans="1:14" x14ac:dyDescent="0.2">
      <c r="A2266" s="7"/>
      <c r="B2266" s="13">
        <v>1500522</v>
      </c>
      <c r="C2266" s="14" t="s">
        <v>505</v>
      </c>
      <c r="D2266" s="14" t="s">
        <v>506</v>
      </c>
      <c r="E2266" s="13">
        <v>1421</v>
      </c>
      <c r="F2266" s="12" t="s">
        <v>142</v>
      </c>
      <c r="G2266" s="12" t="s">
        <v>59</v>
      </c>
      <c r="H2266" s="15">
        <v>31798.799999999999</v>
      </c>
      <c r="I2266" s="12"/>
      <c r="J2266" s="12"/>
      <c r="K2266" s="12"/>
      <c r="L2266" s="12"/>
      <c r="M2266" s="15">
        <f t="shared" si="114"/>
        <v>31798.799999999999</v>
      </c>
      <c r="N2266" s="12"/>
    </row>
    <row r="2267" spans="1:14" x14ac:dyDescent="0.2">
      <c r="A2267" s="7"/>
      <c r="B2267" s="13">
        <v>1500522</v>
      </c>
      <c r="C2267" s="14" t="s">
        <v>505</v>
      </c>
      <c r="D2267" s="14" t="s">
        <v>506</v>
      </c>
      <c r="E2267" s="13">
        <v>1431</v>
      </c>
      <c r="F2267" s="12" t="s">
        <v>142</v>
      </c>
      <c r="G2267" s="12" t="s">
        <v>60</v>
      </c>
      <c r="H2267" s="15">
        <v>33452.25</v>
      </c>
      <c r="I2267" s="12"/>
      <c r="J2267" s="12"/>
      <c r="K2267" s="12"/>
      <c r="L2267" s="12"/>
      <c r="M2267" s="15">
        <f t="shared" si="114"/>
        <v>33452.25</v>
      </c>
      <c r="N2267" s="12"/>
    </row>
    <row r="2268" spans="1:14" x14ac:dyDescent="0.2">
      <c r="A2268" s="7"/>
      <c r="B2268" s="13">
        <v>1500522</v>
      </c>
      <c r="C2268" s="14" t="s">
        <v>505</v>
      </c>
      <c r="D2268" s="14" t="s">
        <v>506</v>
      </c>
      <c r="E2268" s="13">
        <v>1542</v>
      </c>
      <c r="F2268" s="12" t="s">
        <v>142</v>
      </c>
      <c r="G2268" s="12" t="s">
        <v>63</v>
      </c>
      <c r="H2268" s="15">
        <v>33892.85</v>
      </c>
      <c r="I2268" s="12"/>
      <c r="J2268" s="12"/>
      <c r="K2268" s="29"/>
      <c r="L2268" s="12"/>
      <c r="M2268" s="15">
        <f t="shared" si="114"/>
        <v>33892.85</v>
      </c>
      <c r="N2268" s="12"/>
    </row>
    <row r="2269" spans="1:14" x14ac:dyDescent="0.2">
      <c r="A2269" s="7"/>
      <c r="B2269" s="13">
        <v>1500522</v>
      </c>
      <c r="C2269" s="14" t="s">
        <v>505</v>
      </c>
      <c r="D2269" s="14" t="s">
        <v>506</v>
      </c>
      <c r="E2269" s="13">
        <v>1543</v>
      </c>
      <c r="F2269" s="12" t="s">
        <v>142</v>
      </c>
      <c r="G2269" s="12" t="s">
        <v>64</v>
      </c>
      <c r="H2269" s="15">
        <v>25036.76</v>
      </c>
      <c r="I2269" s="12"/>
      <c r="J2269" s="12"/>
      <c r="K2269" s="29"/>
      <c r="L2269" s="12"/>
      <c r="M2269" s="15">
        <f t="shared" si="114"/>
        <v>25036.76</v>
      </c>
      <c r="N2269" s="12"/>
    </row>
    <row r="2270" spans="1:14" x14ac:dyDescent="0.2">
      <c r="A2270" s="7"/>
      <c r="B2270" s="13">
        <v>1500522</v>
      </c>
      <c r="C2270" s="14" t="s">
        <v>505</v>
      </c>
      <c r="D2270" s="14" t="s">
        <v>506</v>
      </c>
      <c r="E2270" s="13">
        <v>1544</v>
      </c>
      <c r="F2270" s="12" t="s">
        <v>142</v>
      </c>
      <c r="G2270" s="12" t="s">
        <v>65</v>
      </c>
      <c r="H2270" s="15">
        <v>6241.5</v>
      </c>
      <c r="I2270" s="12"/>
      <c r="J2270" s="12"/>
      <c r="K2270" s="29"/>
      <c r="L2270" s="30"/>
      <c r="M2270" s="15">
        <f t="shared" si="114"/>
        <v>6241.5</v>
      </c>
      <c r="N2270" s="12"/>
    </row>
    <row r="2271" spans="1:14" x14ac:dyDescent="0.2">
      <c r="A2271" s="7"/>
      <c r="B2271" s="13">
        <v>1500522</v>
      </c>
      <c r="C2271" s="14" t="s">
        <v>505</v>
      </c>
      <c r="D2271" s="14" t="s">
        <v>506</v>
      </c>
      <c r="E2271" s="13">
        <v>1591</v>
      </c>
      <c r="F2271" s="12" t="s">
        <v>142</v>
      </c>
      <c r="G2271" s="12" t="s">
        <v>111</v>
      </c>
      <c r="H2271" s="15">
        <v>6518.67</v>
      </c>
      <c r="I2271" s="12"/>
      <c r="J2271" s="12"/>
      <c r="K2271" s="12"/>
      <c r="L2271" s="12"/>
      <c r="M2271" s="15">
        <f t="shared" si="114"/>
        <v>6518.67</v>
      </c>
      <c r="N2271" s="12"/>
    </row>
    <row r="2272" spans="1:14" x14ac:dyDescent="0.2">
      <c r="A2272" s="7"/>
      <c r="B2272" s="13">
        <v>1500522</v>
      </c>
      <c r="C2272" s="14" t="s">
        <v>505</v>
      </c>
      <c r="D2272" s="14" t="s">
        <v>506</v>
      </c>
      <c r="E2272" s="13">
        <v>3321</v>
      </c>
      <c r="F2272" s="12" t="s">
        <v>142</v>
      </c>
      <c r="G2272" s="12" t="s">
        <v>162</v>
      </c>
      <c r="H2272" s="15">
        <v>550000</v>
      </c>
      <c r="I2272" s="12"/>
      <c r="J2272" s="12"/>
      <c r="K2272" s="12"/>
      <c r="L2272" s="12"/>
      <c r="M2272" s="15">
        <f t="shared" si="114"/>
        <v>550000</v>
      </c>
      <c r="N2272" s="12"/>
    </row>
    <row r="2273" spans="1:14" ht="45" x14ac:dyDescent="0.2">
      <c r="A2273" s="7">
        <v>43</v>
      </c>
      <c r="B2273" s="13">
        <v>1500522</v>
      </c>
      <c r="C2273" s="14" t="s">
        <v>505</v>
      </c>
      <c r="D2273" s="14" t="s">
        <v>506</v>
      </c>
      <c r="E2273" s="13">
        <v>3981</v>
      </c>
      <c r="F2273" s="12" t="s">
        <v>142</v>
      </c>
      <c r="G2273" s="12" t="s">
        <v>66</v>
      </c>
      <c r="H2273" s="15">
        <v>13121.75</v>
      </c>
      <c r="I2273" s="12"/>
      <c r="J2273" s="12"/>
      <c r="K2273" s="29">
        <v>3000</v>
      </c>
      <c r="L2273" s="30"/>
      <c r="M2273" s="15">
        <f t="shared" si="114"/>
        <v>16121.75</v>
      </c>
      <c r="N2273" s="35" t="s">
        <v>1865</v>
      </c>
    </row>
    <row r="2274" spans="1:14" x14ac:dyDescent="0.2">
      <c r="A2274" s="7"/>
      <c r="B2274" s="13">
        <v>2510222</v>
      </c>
      <c r="C2274" s="14" t="s">
        <v>505</v>
      </c>
      <c r="D2274" s="14" t="s">
        <v>506</v>
      </c>
      <c r="E2274" s="13">
        <v>2612</v>
      </c>
      <c r="F2274" s="12" t="s">
        <v>142</v>
      </c>
      <c r="G2274" s="12" t="s">
        <v>67</v>
      </c>
      <c r="H2274" s="15">
        <v>20000000</v>
      </c>
      <c r="I2274" s="12"/>
      <c r="J2274" s="12"/>
      <c r="K2274" s="12"/>
      <c r="L2274" s="12"/>
      <c r="M2274" s="15">
        <f t="shared" si="114"/>
        <v>20000000</v>
      </c>
      <c r="N2274" s="12"/>
    </row>
    <row r="2275" spans="1:14" ht="15" x14ac:dyDescent="0.25">
      <c r="A2275" s="7"/>
      <c r="B2275" s="23" t="s">
        <v>507</v>
      </c>
      <c r="C2275" s="23"/>
      <c r="D2275" s="23"/>
      <c r="E2275" s="23"/>
      <c r="F2275" s="24"/>
      <c r="G2275" s="25" t="s">
        <v>18</v>
      </c>
      <c r="H2275" s="27">
        <v>22352868.109999999</v>
      </c>
      <c r="I2275" s="27">
        <f t="shared" ref="I2275:L2275" si="115">SUM(I2248:I2274)</f>
        <v>0</v>
      </c>
      <c r="J2275" s="27">
        <f t="shared" si="115"/>
        <v>0</v>
      </c>
      <c r="K2275" s="27">
        <f t="shared" si="115"/>
        <v>28000</v>
      </c>
      <c r="L2275" s="27">
        <f t="shared" si="115"/>
        <v>25000</v>
      </c>
      <c r="M2275" s="27">
        <f>SUM(M2248:M2274)</f>
        <v>22355868.109999999</v>
      </c>
      <c r="N2275" s="12"/>
    </row>
    <row r="2276" spans="1:14" ht="15" x14ac:dyDescent="0.25">
      <c r="A2276" s="7"/>
      <c r="B2276" s="23" t="s">
        <v>508</v>
      </c>
      <c r="C2276" s="21"/>
      <c r="D2276" s="21"/>
      <c r="E2276" s="32"/>
      <c r="F2276" s="21"/>
      <c r="G2276" s="33"/>
      <c r="H2276" s="21"/>
      <c r="I2276" s="21"/>
      <c r="J2276" s="21"/>
      <c r="K2276" s="21"/>
      <c r="L2276" s="21"/>
      <c r="M2276" s="21"/>
      <c r="N2276" s="12"/>
    </row>
    <row r="2277" spans="1:14" x14ac:dyDescent="0.2">
      <c r="A2277" s="7"/>
      <c r="B2277" s="13">
        <v>1100122</v>
      </c>
      <c r="C2277" s="14" t="s">
        <v>509</v>
      </c>
      <c r="D2277" s="14" t="s">
        <v>510</v>
      </c>
      <c r="E2277" s="13">
        <v>2111</v>
      </c>
      <c r="F2277" s="12" t="s">
        <v>439</v>
      </c>
      <c r="G2277" s="12" t="s">
        <v>37</v>
      </c>
      <c r="H2277" s="15">
        <v>31050</v>
      </c>
      <c r="I2277" s="12"/>
      <c r="J2277" s="12"/>
      <c r="K2277" s="12"/>
      <c r="L2277" s="12"/>
      <c r="M2277" s="15">
        <f t="shared" ref="M2277:M2309" si="116">H2277+I2277-J2277+K2277-L2277</f>
        <v>31050</v>
      </c>
      <c r="N2277" s="12"/>
    </row>
    <row r="2278" spans="1:14" ht="15" x14ac:dyDescent="0.2">
      <c r="A2278" s="7"/>
      <c r="B2278" s="13">
        <v>1100122</v>
      </c>
      <c r="C2278" s="14" t="s">
        <v>509</v>
      </c>
      <c r="D2278" s="14" t="s">
        <v>510</v>
      </c>
      <c r="E2278" s="13">
        <v>2121</v>
      </c>
      <c r="F2278" s="12" t="s">
        <v>439</v>
      </c>
      <c r="G2278" s="12" t="s">
        <v>119</v>
      </c>
      <c r="H2278" s="15">
        <v>12970</v>
      </c>
      <c r="I2278" s="12"/>
      <c r="J2278" s="12"/>
      <c r="K2278" s="46"/>
      <c r="L2278" s="30"/>
      <c r="M2278" s="15">
        <f t="shared" si="116"/>
        <v>12970</v>
      </c>
      <c r="N2278" s="35"/>
    </row>
    <row r="2279" spans="1:14" ht="15" x14ac:dyDescent="0.25">
      <c r="A2279" s="7"/>
      <c r="B2279" s="13">
        <v>1100122</v>
      </c>
      <c r="C2279" s="14" t="s">
        <v>509</v>
      </c>
      <c r="D2279" s="14" t="s">
        <v>510</v>
      </c>
      <c r="E2279" s="13">
        <v>2141</v>
      </c>
      <c r="F2279" s="12" t="s">
        <v>439</v>
      </c>
      <c r="G2279" s="12" t="s">
        <v>39</v>
      </c>
      <c r="H2279" s="15">
        <v>25000</v>
      </c>
      <c r="I2279" s="12"/>
      <c r="J2279" s="12"/>
      <c r="K2279" s="29"/>
      <c r="L2279" s="30"/>
      <c r="M2279" s="15">
        <f t="shared" si="116"/>
        <v>25000</v>
      </c>
      <c r="N2279" s="94"/>
    </row>
    <row r="2280" spans="1:14" x14ac:dyDescent="0.2">
      <c r="A2280" s="7"/>
      <c r="B2280" s="13">
        <v>1100122</v>
      </c>
      <c r="C2280" s="14" t="s">
        <v>509</v>
      </c>
      <c r="D2280" s="14" t="s">
        <v>510</v>
      </c>
      <c r="E2280" s="13">
        <v>2142</v>
      </c>
      <c r="F2280" s="12" t="s">
        <v>439</v>
      </c>
      <c r="G2280" s="12" t="s">
        <v>73</v>
      </c>
      <c r="H2280" s="15">
        <v>3000</v>
      </c>
      <c r="I2280" s="12"/>
      <c r="J2280" s="12"/>
      <c r="K2280" s="46"/>
      <c r="L2280" s="30"/>
      <c r="M2280" s="15">
        <f t="shared" si="116"/>
        <v>3000</v>
      </c>
      <c r="N2280" s="12"/>
    </row>
    <row r="2281" spans="1:14" ht="15" x14ac:dyDescent="0.2">
      <c r="A2281" s="7"/>
      <c r="B2281" s="13">
        <v>1100122</v>
      </c>
      <c r="C2281" s="14" t="s">
        <v>509</v>
      </c>
      <c r="D2281" s="14" t="s">
        <v>510</v>
      </c>
      <c r="E2281" s="13">
        <v>2151</v>
      </c>
      <c r="F2281" s="12" t="s">
        <v>439</v>
      </c>
      <c r="G2281" s="12" t="s">
        <v>74</v>
      </c>
      <c r="H2281" s="15">
        <v>0</v>
      </c>
      <c r="I2281" s="12"/>
      <c r="J2281" s="12"/>
      <c r="K2281" s="46"/>
      <c r="L2281" s="30"/>
      <c r="M2281" s="15">
        <f t="shared" si="116"/>
        <v>0</v>
      </c>
      <c r="N2281" s="35"/>
    </row>
    <row r="2282" spans="1:14" x14ac:dyDescent="0.2">
      <c r="A2282" s="7"/>
      <c r="B2282" s="13">
        <v>1100122</v>
      </c>
      <c r="C2282" s="14" t="s">
        <v>509</v>
      </c>
      <c r="D2282" s="14" t="s">
        <v>510</v>
      </c>
      <c r="E2282" s="13">
        <v>2161</v>
      </c>
      <c r="F2282" s="12" t="s">
        <v>439</v>
      </c>
      <c r="G2282" s="12" t="s">
        <v>40</v>
      </c>
      <c r="H2282" s="15">
        <v>20700</v>
      </c>
      <c r="I2282" s="12"/>
      <c r="J2282" s="12"/>
      <c r="K2282" s="46"/>
      <c r="L2282" s="30"/>
      <c r="M2282" s="15">
        <f t="shared" si="116"/>
        <v>20700</v>
      </c>
      <c r="N2282" s="12"/>
    </row>
    <row r="2283" spans="1:14" ht="15" x14ac:dyDescent="0.25">
      <c r="A2283" s="7"/>
      <c r="B2283" s="13">
        <v>1100122</v>
      </c>
      <c r="C2283" s="14" t="s">
        <v>509</v>
      </c>
      <c r="D2283" s="14" t="s">
        <v>510</v>
      </c>
      <c r="E2283" s="13">
        <v>2212</v>
      </c>
      <c r="F2283" s="12" t="s">
        <v>439</v>
      </c>
      <c r="G2283" s="12" t="s">
        <v>41</v>
      </c>
      <c r="H2283" s="15">
        <v>0</v>
      </c>
      <c r="I2283" s="12"/>
      <c r="J2283" s="12"/>
      <c r="K2283" s="46"/>
      <c r="L2283" s="30"/>
      <c r="M2283" s="15">
        <f t="shared" si="116"/>
        <v>0</v>
      </c>
      <c r="N2283" s="94"/>
    </row>
    <row r="2284" spans="1:14" x14ac:dyDescent="0.2">
      <c r="A2284" s="7"/>
      <c r="B2284" s="13">
        <v>1100122</v>
      </c>
      <c r="C2284" s="14" t="s">
        <v>509</v>
      </c>
      <c r="D2284" s="14" t="s">
        <v>510</v>
      </c>
      <c r="E2284" s="13">
        <v>2411</v>
      </c>
      <c r="F2284" s="12" t="s">
        <v>439</v>
      </c>
      <c r="G2284" s="12" t="s">
        <v>75</v>
      </c>
      <c r="H2284" s="15">
        <v>100000</v>
      </c>
      <c r="I2284" s="12"/>
      <c r="J2284" s="12"/>
      <c r="K2284" s="46"/>
      <c r="L2284" s="30"/>
      <c r="M2284" s="15">
        <f t="shared" si="116"/>
        <v>100000</v>
      </c>
      <c r="N2284" s="12"/>
    </row>
    <row r="2285" spans="1:14" ht="15" x14ac:dyDescent="0.2">
      <c r="A2285" s="7"/>
      <c r="B2285" s="13">
        <v>1100122</v>
      </c>
      <c r="C2285" s="14" t="s">
        <v>509</v>
      </c>
      <c r="D2285" s="14" t="s">
        <v>510</v>
      </c>
      <c r="E2285" s="13">
        <v>2421</v>
      </c>
      <c r="F2285" s="12" t="s">
        <v>439</v>
      </c>
      <c r="G2285" s="12" t="s">
        <v>130</v>
      </c>
      <c r="H2285" s="15">
        <v>58750</v>
      </c>
      <c r="I2285" s="12"/>
      <c r="J2285" s="12"/>
      <c r="K2285" s="46"/>
      <c r="L2285" s="30"/>
      <c r="M2285" s="15">
        <f t="shared" si="116"/>
        <v>58750</v>
      </c>
      <c r="N2285" s="35"/>
    </row>
    <row r="2286" spans="1:14" x14ac:dyDescent="0.2">
      <c r="A2286" s="7"/>
      <c r="B2286" s="13">
        <v>1100122</v>
      </c>
      <c r="C2286" s="14" t="s">
        <v>509</v>
      </c>
      <c r="D2286" s="14" t="s">
        <v>510</v>
      </c>
      <c r="E2286" s="13">
        <v>2431</v>
      </c>
      <c r="F2286" s="12" t="s">
        <v>439</v>
      </c>
      <c r="G2286" s="12" t="s">
        <v>76</v>
      </c>
      <c r="H2286" s="15">
        <v>11141</v>
      </c>
      <c r="I2286" s="12"/>
      <c r="J2286" s="12"/>
      <c r="K2286" s="46"/>
      <c r="L2286" s="30"/>
      <c r="M2286" s="15">
        <f t="shared" si="116"/>
        <v>11141</v>
      </c>
      <c r="N2286" s="12"/>
    </row>
    <row r="2287" spans="1:14" x14ac:dyDescent="0.2">
      <c r="A2287" s="7"/>
      <c r="B2287" s="13">
        <v>1100122</v>
      </c>
      <c r="C2287" s="14" t="s">
        <v>509</v>
      </c>
      <c r="D2287" s="14" t="s">
        <v>510</v>
      </c>
      <c r="E2287" s="13">
        <v>2441</v>
      </c>
      <c r="F2287" s="12" t="s">
        <v>439</v>
      </c>
      <c r="G2287" s="12" t="s">
        <v>77</v>
      </c>
      <c r="H2287" s="15">
        <v>20700</v>
      </c>
      <c r="I2287" s="12"/>
      <c r="J2287" s="12"/>
      <c r="K2287" s="46"/>
      <c r="L2287" s="30"/>
      <c r="M2287" s="15">
        <f t="shared" si="116"/>
        <v>20700</v>
      </c>
      <c r="N2287" s="12"/>
    </row>
    <row r="2288" spans="1:14" x14ac:dyDescent="0.2">
      <c r="A2288" s="7"/>
      <c r="B2288" s="13">
        <v>1100122</v>
      </c>
      <c r="C2288" s="14" t="s">
        <v>509</v>
      </c>
      <c r="D2288" s="14" t="s">
        <v>510</v>
      </c>
      <c r="E2288" s="13">
        <v>2451</v>
      </c>
      <c r="F2288" s="12" t="s">
        <v>439</v>
      </c>
      <c r="G2288" s="12" t="s">
        <v>120</v>
      </c>
      <c r="H2288" s="15">
        <v>20700</v>
      </c>
      <c r="I2288" s="12"/>
      <c r="J2288" s="12"/>
      <c r="K2288" s="46"/>
      <c r="L2288" s="30"/>
      <c r="M2288" s="15">
        <f t="shared" si="116"/>
        <v>20700</v>
      </c>
      <c r="N2288" s="12"/>
    </row>
    <row r="2289" spans="1:14" ht="15" x14ac:dyDescent="0.25">
      <c r="A2289" s="7"/>
      <c r="B2289" s="13">
        <v>1100122</v>
      </c>
      <c r="C2289" s="14" t="s">
        <v>509</v>
      </c>
      <c r="D2289" s="14" t="s">
        <v>510</v>
      </c>
      <c r="E2289" s="13">
        <v>2461</v>
      </c>
      <c r="F2289" s="12" t="s">
        <v>439</v>
      </c>
      <c r="G2289" s="12" t="s">
        <v>43</v>
      </c>
      <c r="H2289" s="15">
        <v>16000</v>
      </c>
      <c r="I2289" s="12"/>
      <c r="J2289" s="12"/>
      <c r="K2289" s="46"/>
      <c r="L2289" s="30"/>
      <c r="M2289" s="15">
        <f t="shared" si="116"/>
        <v>16000</v>
      </c>
      <c r="N2289" s="94"/>
    </row>
    <row r="2290" spans="1:14" ht="15" x14ac:dyDescent="0.2">
      <c r="A2290" s="7"/>
      <c r="B2290" s="13">
        <v>1100122</v>
      </c>
      <c r="C2290" s="14" t="s">
        <v>509</v>
      </c>
      <c r="D2290" s="14" t="s">
        <v>510</v>
      </c>
      <c r="E2290" s="13">
        <v>2471</v>
      </c>
      <c r="F2290" s="12" t="s">
        <v>439</v>
      </c>
      <c r="G2290" s="12" t="s">
        <v>78</v>
      </c>
      <c r="H2290" s="15">
        <v>62800</v>
      </c>
      <c r="I2290" s="12"/>
      <c r="J2290" s="12"/>
      <c r="K2290" s="46"/>
      <c r="L2290" s="30"/>
      <c r="M2290" s="15">
        <f t="shared" si="116"/>
        <v>62800</v>
      </c>
      <c r="N2290" s="35"/>
    </row>
    <row r="2291" spans="1:14" ht="15" x14ac:dyDescent="0.25">
      <c r="A2291" s="7"/>
      <c r="B2291" s="13">
        <v>1100122</v>
      </c>
      <c r="C2291" s="14" t="s">
        <v>509</v>
      </c>
      <c r="D2291" s="14" t="s">
        <v>510</v>
      </c>
      <c r="E2291" s="13">
        <v>2491</v>
      </c>
      <c r="F2291" s="12" t="s">
        <v>439</v>
      </c>
      <c r="G2291" s="12" t="s">
        <v>80</v>
      </c>
      <c r="H2291" s="15">
        <v>10054</v>
      </c>
      <c r="I2291" s="12"/>
      <c r="J2291" s="12"/>
      <c r="K2291" s="46"/>
      <c r="L2291" s="30"/>
      <c r="M2291" s="15">
        <f t="shared" si="116"/>
        <v>10054</v>
      </c>
      <c r="N2291" s="94"/>
    </row>
    <row r="2292" spans="1:14" x14ac:dyDescent="0.2">
      <c r="A2292" s="7"/>
      <c r="B2292" s="13">
        <v>1100122</v>
      </c>
      <c r="C2292" s="14" t="s">
        <v>509</v>
      </c>
      <c r="D2292" s="14" t="s">
        <v>510</v>
      </c>
      <c r="E2292" s="13">
        <v>2511</v>
      </c>
      <c r="F2292" s="12" t="s">
        <v>439</v>
      </c>
      <c r="G2292" s="12" t="s">
        <v>143</v>
      </c>
      <c r="H2292" s="15">
        <v>15525</v>
      </c>
      <c r="I2292" s="12"/>
      <c r="J2292" s="12"/>
      <c r="K2292" s="12"/>
      <c r="L2292" s="93"/>
      <c r="M2292" s="15">
        <f t="shared" si="116"/>
        <v>15525</v>
      </c>
      <c r="N2292" s="12"/>
    </row>
    <row r="2293" spans="1:14" ht="15" x14ac:dyDescent="0.2">
      <c r="A2293" s="7"/>
      <c r="B2293" s="13">
        <v>1100122</v>
      </c>
      <c r="C2293" s="14" t="s">
        <v>509</v>
      </c>
      <c r="D2293" s="14" t="s">
        <v>510</v>
      </c>
      <c r="E2293" s="13">
        <v>2561</v>
      </c>
      <c r="F2293" s="12" t="s">
        <v>439</v>
      </c>
      <c r="G2293" s="12" t="s">
        <v>81</v>
      </c>
      <c r="H2293" s="15">
        <v>35000</v>
      </c>
      <c r="I2293" s="12"/>
      <c r="J2293" s="12"/>
      <c r="K2293" s="12"/>
      <c r="L2293" s="30"/>
      <c r="M2293" s="15">
        <f t="shared" si="116"/>
        <v>35000</v>
      </c>
      <c r="N2293" s="35"/>
    </row>
    <row r="2294" spans="1:14" ht="15" x14ac:dyDescent="0.2">
      <c r="A2294" s="7"/>
      <c r="B2294" s="13">
        <v>1100122</v>
      </c>
      <c r="C2294" s="14" t="s">
        <v>509</v>
      </c>
      <c r="D2294" s="14" t="s">
        <v>510</v>
      </c>
      <c r="E2294" s="13">
        <v>2722</v>
      </c>
      <c r="F2294" s="12" t="s">
        <v>439</v>
      </c>
      <c r="G2294" s="12" t="s">
        <v>82</v>
      </c>
      <c r="H2294" s="15">
        <v>50000</v>
      </c>
      <c r="I2294" s="12"/>
      <c r="J2294" s="12"/>
      <c r="K2294" s="12"/>
      <c r="L2294" s="30"/>
      <c r="M2294" s="15">
        <f t="shared" si="116"/>
        <v>50000</v>
      </c>
      <c r="N2294" s="35"/>
    </row>
    <row r="2295" spans="1:14" ht="15" x14ac:dyDescent="0.2">
      <c r="A2295" s="7"/>
      <c r="B2295" s="13">
        <v>1100122</v>
      </c>
      <c r="C2295" s="14" t="s">
        <v>509</v>
      </c>
      <c r="D2295" s="14" t="s">
        <v>510</v>
      </c>
      <c r="E2295" s="13">
        <v>2911</v>
      </c>
      <c r="F2295" s="12" t="s">
        <v>439</v>
      </c>
      <c r="G2295" s="12" t="s">
        <v>44</v>
      </c>
      <c r="H2295" s="15">
        <v>40000</v>
      </c>
      <c r="I2295" s="12"/>
      <c r="J2295" s="12"/>
      <c r="K2295" s="12"/>
      <c r="L2295" s="30"/>
      <c r="M2295" s="15">
        <f t="shared" si="116"/>
        <v>40000</v>
      </c>
      <c r="N2295" s="35"/>
    </row>
    <row r="2296" spans="1:14" x14ac:dyDescent="0.2">
      <c r="A2296" s="7"/>
      <c r="B2296" s="13">
        <v>1100122</v>
      </c>
      <c r="C2296" s="14" t="s">
        <v>509</v>
      </c>
      <c r="D2296" s="14" t="s">
        <v>510</v>
      </c>
      <c r="E2296" s="13">
        <v>2921</v>
      </c>
      <c r="F2296" s="12" t="s">
        <v>439</v>
      </c>
      <c r="G2296" s="12" t="s">
        <v>122</v>
      </c>
      <c r="H2296" s="15">
        <v>20000</v>
      </c>
      <c r="I2296" s="12"/>
      <c r="J2296" s="12"/>
      <c r="K2296" s="12"/>
      <c r="L2296" s="12"/>
      <c r="M2296" s="15">
        <f t="shared" si="116"/>
        <v>20000</v>
      </c>
      <c r="N2296" s="12"/>
    </row>
    <row r="2297" spans="1:14" ht="15" x14ac:dyDescent="0.2">
      <c r="A2297" s="7"/>
      <c r="B2297" s="13">
        <v>1100122</v>
      </c>
      <c r="C2297" s="14" t="s">
        <v>509</v>
      </c>
      <c r="D2297" s="14" t="s">
        <v>510</v>
      </c>
      <c r="E2297" s="13">
        <v>2961</v>
      </c>
      <c r="F2297" s="12" t="s">
        <v>439</v>
      </c>
      <c r="G2297" s="12" t="s">
        <v>123</v>
      </c>
      <c r="H2297" s="15">
        <v>1200000</v>
      </c>
      <c r="I2297" s="12"/>
      <c r="J2297" s="12"/>
      <c r="K2297" s="29"/>
      <c r="L2297" s="30"/>
      <c r="M2297" s="15">
        <f t="shared" si="116"/>
        <v>1200000</v>
      </c>
      <c r="N2297" s="35"/>
    </row>
    <row r="2298" spans="1:14" ht="15" x14ac:dyDescent="0.2">
      <c r="A2298" s="7"/>
      <c r="B2298" s="13">
        <v>1100122</v>
      </c>
      <c r="C2298" s="14" t="s">
        <v>509</v>
      </c>
      <c r="D2298" s="14" t="s">
        <v>510</v>
      </c>
      <c r="E2298" s="13">
        <v>3131</v>
      </c>
      <c r="F2298" s="12" t="s">
        <v>439</v>
      </c>
      <c r="G2298" s="12" t="s">
        <v>250</v>
      </c>
      <c r="H2298" s="15">
        <v>0</v>
      </c>
      <c r="I2298" s="12"/>
      <c r="J2298" s="12"/>
      <c r="K2298" s="12"/>
      <c r="L2298" s="30"/>
      <c r="M2298" s="15">
        <f t="shared" si="116"/>
        <v>0</v>
      </c>
      <c r="N2298" s="35"/>
    </row>
    <row r="2299" spans="1:14" ht="15" x14ac:dyDescent="0.2">
      <c r="A2299" s="7"/>
      <c r="B2299" s="13">
        <v>1100122</v>
      </c>
      <c r="C2299" s="14" t="s">
        <v>509</v>
      </c>
      <c r="D2299" s="14" t="s">
        <v>510</v>
      </c>
      <c r="E2299" s="13">
        <v>3252</v>
      </c>
      <c r="F2299" s="12" t="s">
        <v>439</v>
      </c>
      <c r="G2299" s="12" t="s">
        <v>113</v>
      </c>
      <c r="H2299" s="15">
        <v>40000</v>
      </c>
      <c r="I2299" s="12"/>
      <c r="J2299" s="12"/>
      <c r="K2299" s="12"/>
      <c r="L2299" s="30"/>
      <c r="M2299" s="15">
        <f t="shared" si="116"/>
        <v>40000</v>
      </c>
      <c r="N2299" s="35"/>
    </row>
    <row r="2300" spans="1:14" ht="15" x14ac:dyDescent="0.2">
      <c r="A2300" s="7"/>
      <c r="B2300" s="13">
        <v>1100122</v>
      </c>
      <c r="C2300" s="14" t="s">
        <v>509</v>
      </c>
      <c r="D2300" s="14" t="s">
        <v>510</v>
      </c>
      <c r="E2300" s="13">
        <v>3261</v>
      </c>
      <c r="F2300" s="12" t="s">
        <v>439</v>
      </c>
      <c r="G2300" s="12" t="s">
        <v>266</v>
      </c>
      <c r="H2300" s="15">
        <v>0</v>
      </c>
      <c r="I2300" s="12"/>
      <c r="J2300" s="12"/>
      <c r="K2300" s="12"/>
      <c r="L2300" s="30"/>
      <c r="M2300" s="15">
        <f t="shared" si="116"/>
        <v>0</v>
      </c>
      <c r="N2300" s="35"/>
    </row>
    <row r="2301" spans="1:14" x14ac:dyDescent="0.2">
      <c r="A2301" s="7"/>
      <c r="B2301" s="13">
        <v>1100122</v>
      </c>
      <c r="C2301" s="14" t="s">
        <v>509</v>
      </c>
      <c r="D2301" s="14" t="s">
        <v>510</v>
      </c>
      <c r="E2301" s="13">
        <v>3361</v>
      </c>
      <c r="F2301" s="12" t="s">
        <v>439</v>
      </c>
      <c r="G2301" s="12" t="s">
        <v>47</v>
      </c>
      <c r="H2301" s="15">
        <v>80000</v>
      </c>
      <c r="I2301" s="12"/>
      <c r="J2301" s="12"/>
      <c r="K2301" s="12"/>
      <c r="L2301" s="12"/>
      <c r="M2301" s="15">
        <f t="shared" si="116"/>
        <v>80000</v>
      </c>
      <c r="N2301" s="12"/>
    </row>
    <row r="2302" spans="1:14" ht="15" x14ac:dyDescent="0.2">
      <c r="A2302" s="7"/>
      <c r="B2302" s="13">
        <v>1100122</v>
      </c>
      <c r="C2302" s="14" t="s">
        <v>509</v>
      </c>
      <c r="D2302" s="14" t="s">
        <v>510</v>
      </c>
      <c r="E2302" s="13">
        <v>3551</v>
      </c>
      <c r="F2302" s="12" t="s">
        <v>439</v>
      </c>
      <c r="G2302" s="12" t="s">
        <v>124</v>
      </c>
      <c r="H2302" s="15">
        <v>2546395</v>
      </c>
      <c r="I2302" s="12"/>
      <c r="J2302" s="12"/>
      <c r="K2302" s="29"/>
      <c r="L2302" s="30"/>
      <c r="M2302" s="15">
        <f t="shared" si="116"/>
        <v>2546395</v>
      </c>
      <c r="N2302" s="35"/>
    </row>
    <row r="2303" spans="1:14" x14ac:dyDescent="0.2">
      <c r="A2303" s="7"/>
      <c r="B2303" s="13">
        <v>1100122</v>
      </c>
      <c r="C2303" s="14" t="s">
        <v>509</v>
      </c>
      <c r="D2303" s="14" t="s">
        <v>510</v>
      </c>
      <c r="E2303" s="13">
        <v>3591</v>
      </c>
      <c r="F2303" s="12" t="s">
        <v>439</v>
      </c>
      <c r="G2303" s="12" t="s">
        <v>93</v>
      </c>
      <c r="H2303" s="15">
        <v>10875</v>
      </c>
      <c r="I2303" s="12"/>
      <c r="J2303" s="12"/>
      <c r="K2303" s="12"/>
      <c r="L2303" s="12"/>
      <c r="M2303" s="15">
        <f t="shared" si="116"/>
        <v>10875</v>
      </c>
      <c r="N2303" s="12"/>
    </row>
    <row r="2304" spans="1:14" ht="15" x14ac:dyDescent="0.2">
      <c r="A2304" s="7"/>
      <c r="B2304" s="13">
        <v>1100122</v>
      </c>
      <c r="C2304" s="14" t="s">
        <v>509</v>
      </c>
      <c r="D2304" s="14" t="s">
        <v>510</v>
      </c>
      <c r="E2304" s="13">
        <v>5151</v>
      </c>
      <c r="F2304" s="12" t="s">
        <v>439</v>
      </c>
      <c r="G2304" s="12" t="s">
        <v>128</v>
      </c>
      <c r="H2304" s="15">
        <v>0</v>
      </c>
      <c r="I2304" s="12"/>
      <c r="J2304" s="12"/>
      <c r="K2304" s="12"/>
      <c r="L2304" s="30"/>
      <c r="M2304" s="15">
        <f t="shared" si="116"/>
        <v>0</v>
      </c>
      <c r="N2304" s="35"/>
    </row>
    <row r="2305" spans="1:14" x14ac:dyDescent="0.2">
      <c r="A2305" s="7"/>
      <c r="B2305" s="13">
        <v>1100122</v>
      </c>
      <c r="C2305" s="14" t="s">
        <v>509</v>
      </c>
      <c r="D2305" s="14" t="s">
        <v>510</v>
      </c>
      <c r="E2305" s="13">
        <v>5411</v>
      </c>
      <c r="F2305" s="12" t="s">
        <v>439</v>
      </c>
      <c r="G2305" s="12" t="s">
        <v>108</v>
      </c>
      <c r="H2305" s="15">
        <v>1000000</v>
      </c>
      <c r="I2305" s="12"/>
      <c r="J2305" s="12"/>
      <c r="K2305" s="12"/>
      <c r="L2305" s="12"/>
      <c r="M2305" s="15">
        <f t="shared" si="116"/>
        <v>1000000</v>
      </c>
      <c r="N2305" s="12"/>
    </row>
    <row r="2306" spans="1:14" x14ac:dyDescent="0.2">
      <c r="A2306" s="7"/>
      <c r="B2306" s="13">
        <v>1100122</v>
      </c>
      <c r="C2306" s="14" t="s">
        <v>509</v>
      </c>
      <c r="D2306" s="14" t="s">
        <v>510</v>
      </c>
      <c r="E2306" s="13">
        <v>5621</v>
      </c>
      <c r="F2306" s="12" t="s">
        <v>439</v>
      </c>
      <c r="G2306" s="12" t="s">
        <v>426</v>
      </c>
      <c r="H2306" s="15">
        <v>30000</v>
      </c>
      <c r="I2306" s="12"/>
      <c r="J2306" s="12"/>
      <c r="K2306" s="12"/>
      <c r="L2306" s="12"/>
      <c r="M2306" s="15">
        <f t="shared" si="116"/>
        <v>30000</v>
      </c>
      <c r="N2306" s="12"/>
    </row>
    <row r="2307" spans="1:14" ht="15" x14ac:dyDescent="0.2">
      <c r="A2307" s="7"/>
      <c r="B2307" s="13">
        <v>1100122</v>
      </c>
      <c r="C2307" s="14" t="s">
        <v>509</v>
      </c>
      <c r="D2307" s="14" t="s">
        <v>510</v>
      </c>
      <c r="E2307" s="13">
        <v>6311</v>
      </c>
      <c r="F2307" s="12" t="s">
        <v>439</v>
      </c>
      <c r="G2307" s="12" t="s">
        <v>511</v>
      </c>
      <c r="H2307" s="15">
        <v>0</v>
      </c>
      <c r="I2307" s="12"/>
      <c r="J2307" s="12"/>
      <c r="K2307" s="12"/>
      <c r="L2307" s="30"/>
      <c r="M2307" s="15">
        <f t="shared" si="116"/>
        <v>0</v>
      </c>
      <c r="N2307" s="35"/>
    </row>
    <row r="2308" spans="1:14" ht="15" x14ac:dyDescent="0.2">
      <c r="A2308" s="7"/>
      <c r="B2308" s="13">
        <v>1100122</v>
      </c>
      <c r="C2308" s="14" t="s">
        <v>509</v>
      </c>
      <c r="D2308" s="14" t="s">
        <v>510</v>
      </c>
      <c r="E2308" s="13">
        <v>7911</v>
      </c>
      <c r="F2308" s="12" t="s">
        <v>439</v>
      </c>
      <c r="G2308" s="12" t="s">
        <v>165</v>
      </c>
      <c r="H2308" s="15">
        <v>300000</v>
      </c>
      <c r="I2308" s="12"/>
      <c r="J2308" s="12"/>
      <c r="K2308" s="12"/>
      <c r="L2308" s="30"/>
      <c r="M2308" s="15">
        <f t="shared" si="116"/>
        <v>300000</v>
      </c>
      <c r="N2308" s="35"/>
    </row>
    <row r="2309" spans="1:14" ht="75" x14ac:dyDescent="0.2">
      <c r="A2309" s="228">
        <v>38</v>
      </c>
      <c r="B2309" s="13">
        <v>1500521</v>
      </c>
      <c r="C2309" s="44" t="s">
        <v>509</v>
      </c>
      <c r="D2309" s="44" t="s">
        <v>510</v>
      </c>
      <c r="E2309" s="13">
        <v>3261</v>
      </c>
      <c r="F2309" s="34" t="s">
        <v>439</v>
      </c>
      <c r="G2309" s="12" t="s">
        <v>266</v>
      </c>
      <c r="H2309" s="15">
        <v>0</v>
      </c>
      <c r="I2309" s="12"/>
      <c r="J2309" s="12"/>
      <c r="K2309" s="29">
        <v>400000</v>
      </c>
      <c r="L2309" s="30"/>
      <c r="M2309" s="15">
        <f t="shared" si="116"/>
        <v>400000</v>
      </c>
      <c r="N2309" s="35" t="s">
        <v>1891</v>
      </c>
    </row>
    <row r="2310" spans="1:14" ht="45" x14ac:dyDescent="0.2">
      <c r="A2310" s="7" t="s">
        <v>1880</v>
      </c>
      <c r="B2310" s="13">
        <v>1500522</v>
      </c>
      <c r="C2310" s="14" t="s">
        <v>509</v>
      </c>
      <c r="D2310" s="14" t="s">
        <v>510</v>
      </c>
      <c r="E2310" s="13">
        <v>1131</v>
      </c>
      <c r="F2310" s="12" t="s">
        <v>439</v>
      </c>
      <c r="G2310" s="14" t="s">
        <v>55</v>
      </c>
      <c r="H2310" s="15">
        <v>9793894.5700000003</v>
      </c>
      <c r="I2310" s="12"/>
      <c r="J2310" s="12"/>
      <c r="K2310" s="29">
        <v>86000</v>
      </c>
      <c r="L2310" s="30">
        <v>34200</v>
      </c>
      <c r="M2310" s="15">
        <f t="shared" ref="M2310:M2334" si="117">H2310+I2310-J2310+K2310-L2310</f>
        <v>9845694.5700000003</v>
      </c>
      <c r="N2310" s="35" t="s">
        <v>1886</v>
      </c>
    </row>
    <row r="2311" spans="1:14" x14ac:dyDescent="0.2">
      <c r="A2311" s="7"/>
      <c r="B2311" s="13">
        <v>1500522</v>
      </c>
      <c r="C2311" s="14" t="s">
        <v>509</v>
      </c>
      <c r="D2311" s="14" t="s">
        <v>510</v>
      </c>
      <c r="E2311" s="13">
        <v>1321</v>
      </c>
      <c r="F2311" s="12" t="s">
        <v>439</v>
      </c>
      <c r="G2311" s="12" t="s">
        <v>56</v>
      </c>
      <c r="H2311" s="15">
        <v>249629.01</v>
      </c>
      <c r="I2311" s="12"/>
      <c r="J2311" s="12"/>
      <c r="K2311" s="29"/>
      <c r="L2311" s="30"/>
      <c r="M2311" s="15">
        <f t="shared" si="117"/>
        <v>249629.01</v>
      </c>
      <c r="N2311" s="12"/>
    </row>
    <row r="2312" spans="1:14" ht="120" x14ac:dyDescent="0.2">
      <c r="A2312" s="240">
        <v>49</v>
      </c>
      <c r="B2312" s="13">
        <v>1500522</v>
      </c>
      <c r="C2312" s="14" t="s">
        <v>509</v>
      </c>
      <c r="D2312" s="14" t="s">
        <v>506</v>
      </c>
      <c r="E2312" s="13">
        <v>1322</v>
      </c>
      <c r="F2312" s="12" t="s">
        <v>142</v>
      </c>
      <c r="G2312" s="12" t="s">
        <v>166</v>
      </c>
      <c r="H2312" s="15">
        <v>0</v>
      </c>
      <c r="I2312" s="12"/>
      <c r="J2312" s="12"/>
      <c r="K2312" s="29"/>
      <c r="L2312" s="30">
        <v>20000</v>
      </c>
      <c r="M2312" s="15">
        <f t="shared" si="117"/>
        <v>-20000</v>
      </c>
      <c r="N2312" s="35" t="s">
        <v>1892</v>
      </c>
    </row>
    <row r="2313" spans="1:14" ht="120" x14ac:dyDescent="0.2">
      <c r="A2313" s="240">
        <v>49</v>
      </c>
      <c r="B2313" s="36">
        <v>1500522</v>
      </c>
      <c r="C2313" s="40" t="s">
        <v>509</v>
      </c>
      <c r="D2313" s="40" t="s">
        <v>510</v>
      </c>
      <c r="E2313" s="36">
        <v>1322</v>
      </c>
      <c r="F2313" s="41" t="s">
        <v>439</v>
      </c>
      <c r="G2313" s="12" t="s">
        <v>166</v>
      </c>
      <c r="H2313" s="43">
        <v>36500</v>
      </c>
      <c r="I2313" s="12"/>
      <c r="J2313" s="12"/>
      <c r="K2313" s="42">
        <v>20000</v>
      </c>
      <c r="L2313" s="38"/>
      <c r="M2313" s="43">
        <f t="shared" si="117"/>
        <v>56500</v>
      </c>
      <c r="N2313" s="35" t="s">
        <v>1892</v>
      </c>
    </row>
    <row r="2314" spans="1:14" ht="45" x14ac:dyDescent="0.2">
      <c r="A2314" s="7" t="s">
        <v>1885</v>
      </c>
      <c r="B2314" s="13">
        <v>1500522</v>
      </c>
      <c r="C2314" s="14" t="s">
        <v>509</v>
      </c>
      <c r="D2314" s="14" t="s">
        <v>510</v>
      </c>
      <c r="E2314" s="13">
        <v>1323</v>
      </c>
      <c r="F2314" s="12" t="s">
        <v>439</v>
      </c>
      <c r="G2314" s="12" t="s">
        <v>57</v>
      </c>
      <c r="H2314" s="15">
        <v>1039002.06</v>
      </c>
      <c r="I2314" s="12"/>
      <c r="J2314" s="12"/>
      <c r="K2314" s="29"/>
      <c r="L2314" s="30">
        <v>90300</v>
      </c>
      <c r="M2314" s="15">
        <f t="shared" si="117"/>
        <v>948702.06</v>
      </c>
      <c r="N2314" s="35" t="s">
        <v>1886</v>
      </c>
    </row>
    <row r="2315" spans="1:14" ht="120" x14ac:dyDescent="0.2">
      <c r="A2315" s="240">
        <v>49</v>
      </c>
      <c r="B2315" s="13">
        <v>1500522</v>
      </c>
      <c r="C2315" s="14" t="s">
        <v>509</v>
      </c>
      <c r="D2315" s="14" t="s">
        <v>506</v>
      </c>
      <c r="E2315" s="13">
        <v>1331</v>
      </c>
      <c r="F2315" s="12" t="s">
        <v>142</v>
      </c>
      <c r="G2315" s="12" t="s">
        <v>167</v>
      </c>
      <c r="H2315" s="15">
        <v>0</v>
      </c>
      <c r="I2315" s="12"/>
      <c r="J2315" s="12"/>
      <c r="K2315" s="29"/>
      <c r="L2315" s="30">
        <v>20000</v>
      </c>
      <c r="M2315" s="15">
        <f t="shared" si="117"/>
        <v>-20000</v>
      </c>
      <c r="N2315" s="35" t="s">
        <v>1892</v>
      </c>
    </row>
    <row r="2316" spans="1:14" ht="120" x14ac:dyDescent="0.2">
      <c r="A2316" s="240">
        <v>49</v>
      </c>
      <c r="B2316" s="13">
        <v>1500522</v>
      </c>
      <c r="C2316" s="14" t="s">
        <v>509</v>
      </c>
      <c r="D2316" s="14" t="s">
        <v>510</v>
      </c>
      <c r="E2316" s="13">
        <v>1331</v>
      </c>
      <c r="F2316" s="12" t="s">
        <v>439</v>
      </c>
      <c r="G2316" s="12" t="s">
        <v>167</v>
      </c>
      <c r="H2316" s="15">
        <v>45000</v>
      </c>
      <c r="I2316" s="12"/>
      <c r="J2316" s="12"/>
      <c r="K2316" s="29">
        <v>20000</v>
      </c>
      <c r="L2316" s="30"/>
      <c r="M2316" s="15">
        <f t="shared" si="117"/>
        <v>65000</v>
      </c>
      <c r="N2316" s="35" t="s">
        <v>1892</v>
      </c>
    </row>
    <row r="2317" spans="1:14" x14ac:dyDescent="0.2">
      <c r="A2317" s="7"/>
      <c r="B2317" s="13">
        <v>1500522</v>
      </c>
      <c r="C2317" s="14" t="s">
        <v>509</v>
      </c>
      <c r="D2317" s="14" t="s">
        <v>510</v>
      </c>
      <c r="E2317" s="13">
        <v>1332</v>
      </c>
      <c r="F2317" s="12" t="s">
        <v>439</v>
      </c>
      <c r="G2317" s="12" t="s">
        <v>168</v>
      </c>
      <c r="H2317" s="15">
        <v>270000</v>
      </c>
      <c r="I2317" s="12"/>
      <c r="J2317" s="12"/>
      <c r="K2317" s="12"/>
      <c r="L2317" s="12"/>
      <c r="M2317" s="15">
        <f t="shared" si="117"/>
        <v>270000</v>
      </c>
      <c r="N2317" s="12"/>
    </row>
    <row r="2318" spans="1:14" x14ac:dyDescent="0.2">
      <c r="A2318" s="7"/>
      <c r="B2318" s="13">
        <v>1500522</v>
      </c>
      <c r="C2318" s="14" t="s">
        <v>509</v>
      </c>
      <c r="D2318" s="14" t="s">
        <v>510</v>
      </c>
      <c r="E2318" s="13">
        <v>1413</v>
      </c>
      <c r="F2318" s="12" t="s">
        <v>439</v>
      </c>
      <c r="G2318" s="12" t="s">
        <v>58</v>
      </c>
      <c r="H2318" s="15">
        <v>2493045.7599999998</v>
      </c>
      <c r="I2318" s="12"/>
      <c r="J2318" s="12"/>
      <c r="K2318" s="12"/>
      <c r="L2318" s="12"/>
      <c r="M2318" s="15">
        <f t="shared" si="117"/>
        <v>2493045.7599999998</v>
      </c>
      <c r="N2318" s="12"/>
    </row>
    <row r="2319" spans="1:14" x14ac:dyDescent="0.2">
      <c r="A2319" s="7"/>
      <c r="B2319" s="13">
        <v>1500522</v>
      </c>
      <c r="C2319" s="14" t="s">
        <v>509</v>
      </c>
      <c r="D2319" s="14" t="s">
        <v>510</v>
      </c>
      <c r="E2319" s="13">
        <v>1421</v>
      </c>
      <c r="F2319" s="12" t="s">
        <v>439</v>
      </c>
      <c r="G2319" s="12" t="s">
        <v>59</v>
      </c>
      <c r="H2319" s="15">
        <v>592102.93999999994</v>
      </c>
      <c r="I2319" s="12"/>
      <c r="J2319" s="12"/>
      <c r="K2319" s="12"/>
      <c r="L2319" s="12"/>
      <c r="M2319" s="15">
        <f t="shared" si="117"/>
        <v>592102.93999999994</v>
      </c>
      <c r="N2319" s="12"/>
    </row>
    <row r="2320" spans="1:14" x14ac:dyDescent="0.2">
      <c r="A2320" s="7"/>
      <c r="B2320" s="13">
        <v>1500522</v>
      </c>
      <c r="C2320" s="14" t="s">
        <v>509</v>
      </c>
      <c r="D2320" s="14" t="s">
        <v>510</v>
      </c>
      <c r="E2320" s="13">
        <v>1431</v>
      </c>
      <c r="F2320" s="12" t="s">
        <v>439</v>
      </c>
      <c r="G2320" s="12" t="s">
        <v>60</v>
      </c>
      <c r="H2320" s="15">
        <v>658398.39</v>
      </c>
      <c r="I2320" s="12"/>
      <c r="J2320" s="12"/>
      <c r="K2320" s="12"/>
      <c r="L2320" s="12"/>
      <c r="M2320" s="15">
        <f t="shared" si="117"/>
        <v>658398.39</v>
      </c>
      <c r="N2320" s="12"/>
    </row>
    <row r="2321" spans="1:14" ht="45" x14ac:dyDescent="0.2">
      <c r="A2321" s="7" t="s">
        <v>1882</v>
      </c>
      <c r="B2321" s="13">
        <v>1500522</v>
      </c>
      <c r="C2321" s="14" t="s">
        <v>509</v>
      </c>
      <c r="D2321" s="14" t="s">
        <v>510</v>
      </c>
      <c r="E2321" s="13">
        <v>1542</v>
      </c>
      <c r="F2321" s="12" t="s">
        <v>439</v>
      </c>
      <c r="G2321" s="12" t="s">
        <v>63</v>
      </c>
      <c r="H2321" s="15">
        <v>893887.06</v>
      </c>
      <c r="I2321" s="12"/>
      <c r="J2321" s="12"/>
      <c r="K2321" s="29"/>
      <c r="L2321" s="30">
        <v>42273</v>
      </c>
      <c r="M2321" s="15">
        <f t="shared" si="117"/>
        <v>851614.06</v>
      </c>
      <c r="N2321" s="35" t="s">
        <v>1886</v>
      </c>
    </row>
    <row r="2322" spans="1:14" ht="45" x14ac:dyDescent="0.2">
      <c r="A2322" s="7" t="s">
        <v>1883</v>
      </c>
      <c r="B2322" s="13">
        <v>1500522</v>
      </c>
      <c r="C2322" s="14" t="s">
        <v>509</v>
      </c>
      <c r="D2322" s="14" t="s">
        <v>510</v>
      </c>
      <c r="E2322" s="13">
        <v>1543</v>
      </c>
      <c r="F2322" s="12" t="s">
        <v>439</v>
      </c>
      <c r="G2322" s="12" t="s">
        <v>64</v>
      </c>
      <c r="H2322" s="15">
        <v>774281.41</v>
      </c>
      <c r="I2322" s="12"/>
      <c r="J2322" s="12"/>
      <c r="K2322" s="29"/>
      <c r="L2322" s="30">
        <v>21600</v>
      </c>
      <c r="M2322" s="15">
        <f t="shared" si="117"/>
        <v>752681.41</v>
      </c>
      <c r="N2322" s="35" t="s">
        <v>1886</v>
      </c>
    </row>
    <row r="2323" spans="1:14" ht="45" x14ac:dyDescent="0.2">
      <c r="A2323" s="7" t="s">
        <v>1884</v>
      </c>
      <c r="B2323" s="13">
        <v>1500522</v>
      </c>
      <c r="C2323" s="14" t="s">
        <v>509</v>
      </c>
      <c r="D2323" s="14" t="s">
        <v>510</v>
      </c>
      <c r="E2323" s="13">
        <v>1544</v>
      </c>
      <c r="F2323" s="12" t="s">
        <v>439</v>
      </c>
      <c r="G2323" s="12" t="s">
        <v>65</v>
      </c>
      <c r="H2323" s="15">
        <v>137592.14000000001</v>
      </c>
      <c r="I2323" s="12"/>
      <c r="J2323" s="12"/>
      <c r="K2323" s="29">
        <v>11000</v>
      </c>
      <c r="L2323" s="30"/>
      <c r="M2323" s="15">
        <f t="shared" si="117"/>
        <v>148592.14000000001</v>
      </c>
      <c r="N2323" s="35" t="s">
        <v>1886</v>
      </c>
    </row>
    <row r="2324" spans="1:14" x14ac:dyDescent="0.2">
      <c r="A2324" s="7"/>
      <c r="B2324" s="13">
        <v>1500522</v>
      </c>
      <c r="C2324" s="14" t="s">
        <v>509</v>
      </c>
      <c r="D2324" s="14" t="s">
        <v>510</v>
      </c>
      <c r="E2324" s="13">
        <v>1591</v>
      </c>
      <c r="F2324" s="12" t="s">
        <v>439</v>
      </c>
      <c r="G2324" s="12" t="s">
        <v>111</v>
      </c>
      <c r="H2324" s="15">
        <v>26071.43</v>
      </c>
      <c r="I2324" s="12"/>
      <c r="J2324" s="12"/>
      <c r="K2324" s="12"/>
      <c r="L2324" s="12"/>
      <c r="M2324" s="15">
        <f t="shared" si="117"/>
        <v>26071.43</v>
      </c>
      <c r="N2324" s="12"/>
    </row>
    <row r="2325" spans="1:14" ht="15" x14ac:dyDescent="0.2">
      <c r="A2325" s="7"/>
      <c r="B2325" s="13">
        <v>1500522</v>
      </c>
      <c r="C2325" s="14" t="s">
        <v>509</v>
      </c>
      <c r="D2325" s="14" t="s">
        <v>510</v>
      </c>
      <c r="E2325" s="13">
        <v>2411</v>
      </c>
      <c r="F2325" s="12" t="s">
        <v>439</v>
      </c>
      <c r="G2325" s="12" t="s">
        <v>75</v>
      </c>
      <c r="H2325" s="15">
        <v>570000</v>
      </c>
      <c r="I2325" s="12"/>
      <c r="J2325" s="12"/>
      <c r="K2325" s="12"/>
      <c r="L2325" s="30"/>
      <c r="M2325" s="15">
        <f t="shared" si="117"/>
        <v>570000</v>
      </c>
      <c r="N2325" s="35"/>
    </row>
    <row r="2326" spans="1:14" x14ac:dyDescent="0.2">
      <c r="A2326" s="7"/>
      <c r="B2326" s="13">
        <v>1500522</v>
      </c>
      <c r="C2326" s="14" t="s">
        <v>509</v>
      </c>
      <c r="D2326" s="14" t="s">
        <v>510</v>
      </c>
      <c r="E2326" s="13">
        <v>3252</v>
      </c>
      <c r="F2326" s="12" t="s">
        <v>439</v>
      </c>
      <c r="G2326" s="12" t="s">
        <v>113</v>
      </c>
      <c r="H2326" s="15">
        <v>1000000</v>
      </c>
      <c r="I2326" s="12"/>
      <c r="J2326" s="12"/>
      <c r="K2326" s="12"/>
      <c r="L2326" s="30"/>
      <c r="M2326" s="15">
        <f t="shared" si="117"/>
        <v>1000000</v>
      </c>
      <c r="N2326" s="12"/>
    </row>
    <row r="2327" spans="1:14" ht="15" x14ac:dyDescent="0.2">
      <c r="A2327" s="7"/>
      <c r="B2327" s="13">
        <v>1500522</v>
      </c>
      <c r="C2327" s="14" t="s">
        <v>509</v>
      </c>
      <c r="D2327" s="14" t="s">
        <v>510</v>
      </c>
      <c r="E2327" s="13">
        <v>3581</v>
      </c>
      <c r="F2327" s="12" t="s">
        <v>439</v>
      </c>
      <c r="G2327" s="12" t="s">
        <v>163</v>
      </c>
      <c r="H2327" s="15">
        <v>0</v>
      </c>
      <c r="I2327" s="12"/>
      <c r="J2327" s="12"/>
      <c r="K2327" s="12"/>
      <c r="L2327" s="30"/>
      <c r="M2327" s="15">
        <f t="shared" si="117"/>
        <v>0</v>
      </c>
      <c r="N2327" s="35"/>
    </row>
    <row r="2328" spans="1:14" ht="45" x14ac:dyDescent="0.2">
      <c r="A2328" s="7">
        <v>43</v>
      </c>
      <c r="B2328" s="13">
        <v>1500522</v>
      </c>
      <c r="C2328" s="14" t="s">
        <v>509</v>
      </c>
      <c r="D2328" s="14" t="s">
        <v>510</v>
      </c>
      <c r="E2328" s="13">
        <v>3981</v>
      </c>
      <c r="F2328" s="12" t="s">
        <v>439</v>
      </c>
      <c r="G2328" s="12" t="s">
        <v>66</v>
      </c>
      <c r="H2328" s="15">
        <v>263648.07</v>
      </c>
      <c r="I2328" s="12"/>
      <c r="J2328" s="12"/>
      <c r="K2328" s="29">
        <v>14000</v>
      </c>
      <c r="L2328" s="30"/>
      <c r="M2328" s="15">
        <f t="shared" si="117"/>
        <v>277648.07</v>
      </c>
      <c r="N2328" s="35" t="s">
        <v>1865</v>
      </c>
    </row>
    <row r="2329" spans="1:14" ht="15" x14ac:dyDescent="0.2">
      <c r="A2329" s="7"/>
      <c r="B2329" s="13">
        <v>1500522</v>
      </c>
      <c r="C2329" s="44" t="s">
        <v>509</v>
      </c>
      <c r="D2329" s="44" t="s">
        <v>510</v>
      </c>
      <c r="E2329" s="13">
        <v>5411</v>
      </c>
      <c r="F2329" s="34" t="s">
        <v>439</v>
      </c>
      <c r="G2329" s="12" t="s">
        <v>108</v>
      </c>
      <c r="H2329" s="15">
        <v>2930000</v>
      </c>
      <c r="I2329" s="12"/>
      <c r="J2329" s="12"/>
      <c r="K2329" s="29"/>
      <c r="L2329" s="12"/>
      <c r="M2329" s="15">
        <f t="shared" si="117"/>
        <v>2930000</v>
      </c>
      <c r="N2329" s="35"/>
    </row>
    <row r="2330" spans="1:14" x14ac:dyDescent="0.2">
      <c r="A2330" s="7"/>
      <c r="B2330" s="13">
        <v>2510222</v>
      </c>
      <c r="C2330" s="14" t="s">
        <v>509</v>
      </c>
      <c r="D2330" s="14" t="s">
        <v>510</v>
      </c>
      <c r="E2330" s="13">
        <v>2961</v>
      </c>
      <c r="F2330" s="12" t="s">
        <v>439</v>
      </c>
      <c r="G2330" s="12" t="s">
        <v>123</v>
      </c>
      <c r="H2330" s="15">
        <v>103500</v>
      </c>
      <c r="I2330" s="12"/>
      <c r="J2330" s="12"/>
      <c r="K2330" s="12"/>
      <c r="L2330" s="12"/>
      <c r="M2330" s="15">
        <f t="shared" si="117"/>
        <v>103500</v>
      </c>
      <c r="N2330" s="12"/>
    </row>
    <row r="2331" spans="1:14" x14ac:dyDescent="0.2">
      <c r="A2331" s="7"/>
      <c r="B2331" s="13">
        <v>2510222</v>
      </c>
      <c r="C2331" s="14" t="s">
        <v>509</v>
      </c>
      <c r="D2331" s="14" t="s">
        <v>510</v>
      </c>
      <c r="E2331" s="13">
        <v>3252</v>
      </c>
      <c r="F2331" s="12" t="s">
        <v>439</v>
      </c>
      <c r="G2331" s="12" t="s">
        <v>113</v>
      </c>
      <c r="H2331" s="15">
        <v>2224904</v>
      </c>
      <c r="I2331" s="12"/>
      <c r="J2331" s="12"/>
      <c r="K2331" s="12"/>
      <c r="L2331" s="12"/>
      <c r="M2331" s="15">
        <f t="shared" si="117"/>
        <v>2224904</v>
      </c>
      <c r="N2331" s="12"/>
    </row>
    <row r="2332" spans="1:14" ht="15" x14ac:dyDescent="0.2">
      <c r="A2332" s="7"/>
      <c r="B2332" s="13">
        <v>2510222</v>
      </c>
      <c r="C2332" s="14" t="s">
        <v>509</v>
      </c>
      <c r="D2332" s="14" t="s">
        <v>510</v>
      </c>
      <c r="E2332" s="13">
        <v>3261</v>
      </c>
      <c r="F2332" s="12" t="s">
        <v>439</v>
      </c>
      <c r="G2332" s="12" t="s">
        <v>266</v>
      </c>
      <c r="H2332" s="15">
        <v>2845712</v>
      </c>
      <c r="I2332" s="12"/>
      <c r="J2332" s="12"/>
      <c r="K2332" s="12"/>
      <c r="L2332" s="30"/>
      <c r="M2332" s="15">
        <f t="shared" si="117"/>
        <v>2845712</v>
      </c>
      <c r="N2332" s="35"/>
    </row>
    <row r="2333" spans="1:14" ht="15" x14ac:dyDescent="0.2">
      <c r="A2333" s="7"/>
      <c r="B2333" s="13">
        <v>2510222</v>
      </c>
      <c r="C2333" s="14" t="s">
        <v>509</v>
      </c>
      <c r="D2333" s="14" t="s">
        <v>510</v>
      </c>
      <c r="E2333" s="13">
        <v>3551</v>
      </c>
      <c r="F2333" s="12" t="s">
        <v>439</v>
      </c>
      <c r="G2333" s="12" t="s">
        <v>124</v>
      </c>
      <c r="H2333" s="15">
        <v>5138189</v>
      </c>
      <c r="I2333" s="12"/>
      <c r="J2333" s="12"/>
      <c r="K2333" s="29"/>
      <c r="L2333" s="12"/>
      <c r="M2333" s="15">
        <f t="shared" si="117"/>
        <v>5138189</v>
      </c>
      <c r="N2333" s="35"/>
    </row>
    <row r="2334" spans="1:14" ht="15" x14ac:dyDescent="0.2">
      <c r="A2334" s="7"/>
      <c r="B2334" s="13">
        <v>2510222</v>
      </c>
      <c r="C2334" s="14" t="s">
        <v>509</v>
      </c>
      <c r="D2334" s="14" t="s">
        <v>510</v>
      </c>
      <c r="E2334" s="68">
        <v>5411</v>
      </c>
      <c r="F2334" s="69" t="s">
        <v>439</v>
      </c>
      <c r="G2334" s="71" t="s">
        <v>108</v>
      </c>
      <c r="H2334" s="72">
        <v>3531140</v>
      </c>
      <c r="I2334" s="71"/>
      <c r="J2334" s="71"/>
      <c r="K2334" s="70"/>
      <c r="L2334" s="71"/>
      <c r="M2334" s="15">
        <f t="shared" si="117"/>
        <v>3531140</v>
      </c>
      <c r="N2334" s="35"/>
    </row>
    <row r="2335" spans="1:14" ht="15" x14ac:dyDescent="0.25">
      <c r="A2335" s="7"/>
      <c r="B2335" s="23" t="s">
        <v>512</v>
      </c>
      <c r="C2335" s="23"/>
      <c r="D2335" s="23"/>
      <c r="E2335" s="23"/>
      <c r="F2335" s="24"/>
      <c r="G2335" s="25" t="s">
        <v>18</v>
      </c>
      <c r="H2335" s="27">
        <v>41377157.840000004</v>
      </c>
      <c r="I2335" s="27">
        <f>SUM(I2277:I2334)</f>
        <v>0</v>
      </c>
      <c r="J2335" s="27">
        <f>SUM(J2277:J2334)</f>
        <v>0</v>
      </c>
      <c r="K2335" s="27">
        <f>SUM(K2277:K2334)</f>
        <v>551000</v>
      </c>
      <c r="L2335" s="27">
        <f>SUM(L2277:L2334)</f>
        <v>228373</v>
      </c>
      <c r="M2335" s="27">
        <f>SUM(M2277:M2334)</f>
        <v>41699784.840000004</v>
      </c>
      <c r="N2335" s="12"/>
    </row>
    <row r="2336" spans="1:14" ht="15" x14ac:dyDescent="0.25">
      <c r="A2336" s="7"/>
      <c r="B2336" s="23" t="s">
        <v>513</v>
      </c>
      <c r="C2336" s="21"/>
      <c r="D2336" s="21"/>
      <c r="E2336" s="32"/>
      <c r="F2336" s="21"/>
      <c r="G2336" s="33"/>
      <c r="H2336" s="21"/>
      <c r="I2336" s="21"/>
      <c r="J2336" s="21"/>
      <c r="K2336" s="21"/>
      <c r="L2336" s="21"/>
      <c r="M2336" s="21"/>
      <c r="N2336" s="12"/>
    </row>
    <row r="2337" spans="1:14" ht="75" x14ac:dyDescent="0.2">
      <c r="A2337" s="7">
        <v>16</v>
      </c>
      <c r="B2337" s="13">
        <v>1100121</v>
      </c>
      <c r="C2337" s="14" t="s">
        <v>514</v>
      </c>
      <c r="D2337" s="14" t="s">
        <v>515</v>
      </c>
      <c r="E2337" s="13">
        <v>2981</v>
      </c>
      <c r="F2337" s="12" t="s">
        <v>439</v>
      </c>
      <c r="G2337" s="12" t="s">
        <v>299</v>
      </c>
      <c r="H2337" s="15">
        <v>650000</v>
      </c>
      <c r="I2337" s="12"/>
      <c r="J2337" s="12"/>
      <c r="K2337" s="46"/>
      <c r="L2337" s="30">
        <v>486857.6</v>
      </c>
      <c r="M2337" s="15">
        <f t="shared" ref="M2337:M2374" si="118">H2337+I2337-J2337+K2337-L2337</f>
        <v>163142.40000000002</v>
      </c>
      <c r="N2337" s="35" t="s">
        <v>1810</v>
      </c>
    </row>
    <row r="2338" spans="1:14" ht="75" x14ac:dyDescent="0.2">
      <c r="A2338" s="7">
        <v>16</v>
      </c>
      <c r="B2338" s="13">
        <v>1100121</v>
      </c>
      <c r="C2338" s="14" t="s">
        <v>514</v>
      </c>
      <c r="D2338" s="14" t="s">
        <v>515</v>
      </c>
      <c r="E2338" s="13">
        <v>5611</v>
      </c>
      <c r="F2338" s="34" t="s">
        <v>439</v>
      </c>
      <c r="G2338" s="34" t="s">
        <v>1792</v>
      </c>
      <c r="H2338" s="15">
        <v>0</v>
      </c>
      <c r="I2338" s="12"/>
      <c r="J2338" s="12"/>
      <c r="K2338" s="29">
        <v>486857.6</v>
      </c>
      <c r="L2338" s="46"/>
      <c r="M2338" s="15">
        <f t="shared" si="118"/>
        <v>486857.6</v>
      </c>
      <c r="N2338" s="35" t="s">
        <v>1810</v>
      </c>
    </row>
    <row r="2339" spans="1:14" x14ac:dyDescent="0.2">
      <c r="A2339" s="7"/>
      <c r="B2339" s="13">
        <v>1100122</v>
      </c>
      <c r="C2339" s="14" t="s">
        <v>514</v>
      </c>
      <c r="D2339" s="14" t="s">
        <v>515</v>
      </c>
      <c r="E2339" s="13">
        <v>2111</v>
      </c>
      <c r="F2339" s="12" t="s">
        <v>439</v>
      </c>
      <c r="G2339" s="12" t="s">
        <v>37</v>
      </c>
      <c r="H2339" s="15">
        <v>5356</v>
      </c>
      <c r="I2339" s="12"/>
      <c r="J2339" s="12"/>
      <c r="K2339" s="46"/>
      <c r="L2339" s="30"/>
      <c r="M2339" s="15">
        <f t="shared" si="118"/>
        <v>5356</v>
      </c>
      <c r="N2339" s="12"/>
    </row>
    <row r="2340" spans="1:14" ht="75" x14ac:dyDescent="0.2">
      <c r="A2340" s="7">
        <v>16</v>
      </c>
      <c r="B2340" s="13">
        <v>1100122</v>
      </c>
      <c r="C2340" s="14" t="s">
        <v>514</v>
      </c>
      <c r="D2340" s="14" t="s">
        <v>515</v>
      </c>
      <c r="E2340" s="13">
        <v>2141</v>
      </c>
      <c r="F2340" s="12" t="s">
        <v>439</v>
      </c>
      <c r="G2340" s="12" t="s">
        <v>39</v>
      </c>
      <c r="H2340" s="15">
        <v>6963</v>
      </c>
      <c r="I2340" s="12"/>
      <c r="J2340" s="12"/>
      <c r="K2340" s="46"/>
      <c r="L2340" s="30">
        <v>6963</v>
      </c>
      <c r="M2340" s="15">
        <f t="shared" si="118"/>
        <v>0</v>
      </c>
      <c r="N2340" s="35" t="s">
        <v>1810</v>
      </c>
    </row>
    <row r="2341" spans="1:14" x14ac:dyDescent="0.2">
      <c r="A2341" s="7"/>
      <c r="B2341" s="13">
        <v>1100122</v>
      </c>
      <c r="C2341" s="14" t="s">
        <v>514</v>
      </c>
      <c r="D2341" s="14" t="s">
        <v>515</v>
      </c>
      <c r="E2341" s="13">
        <v>2161</v>
      </c>
      <c r="F2341" s="12" t="s">
        <v>439</v>
      </c>
      <c r="G2341" s="12" t="s">
        <v>40</v>
      </c>
      <c r="H2341" s="15">
        <v>12858</v>
      </c>
      <c r="I2341" s="12"/>
      <c r="J2341" s="12"/>
      <c r="K2341" s="46"/>
      <c r="L2341" s="30"/>
      <c r="M2341" s="15">
        <f t="shared" si="118"/>
        <v>12858</v>
      </c>
      <c r="N2341" s="12"/>
    </row>
    <row r="2342" spans="1:14" x14ac:dyDescent="0.2">
      <c r="A2342" s="7"/>
      <c r="B2342" s="13">
        <v>1100122</v>
      </c>
      <c r="C2342" s="14" t="s">
        <v>514</v>
      </c>
      <c r="D2342" s="14" t="s">
        <v>515</v>
      </c>
      <c r="E2342" s="13">
        <v>2411</v>
      </c>
      <c r="F2342" s="12" t="s">
        <v>439</v>
      </c>
      <c r="G2342" s="12" t="s">
        <v>75</v>
      </c>
      <c r="H2342" s="15">
        <v>10712</v>
      </c>
      <c r="I2342" s="12"/>
      <c r="J2342" s="12"/>
      <c r="K2342" s="46"/>
      <c r="L2342" s="30"/>
      <c r="M2342" s="15">
        <f t="shared" si="118"/>
        <v>10712</v>
      </c>
      <c r="N2342" s="12"/>
    </row>
    <row r="2343" spans="1:14" ht="75" x14ac:dyDescent="0.2">
      <c r="A2343" s="7">
        <v>16</v>
      </c>
      <c r="B2343" s="13">
        <v>1100122</v>
      </c>
      <c r="C2343" s="14" t="s">
        <v>514</v>
      </c>
      <c r="D2343" s="14" t="s">
        <v>515</v>
      </c>
      <c r="E2343" s="13">
        <v>2421</v>
      </c>
      <c r="F2343" s="12" t="s">
        <v>439</v>
      </c>
      <c r="G2343" s="12" t="s">
        <v>130</v>
      </c>
      <c r="H2343" s="15">
        <v>5356</v>
      </c>
      <c r="I2343" s="12"/>
      <c r="J2343" s="12"/>
      <c r="K2343" s="46"/>
      <c r="L2343" s="30">
        <v>5356</v>
      </c>
      <c r="M2343" s="15">
        <f t="shared" si="118"/>
        <v>0</v>
      </c>
      <c r="N2343" s="35" t="s">
        <v>1810</v>
      </c>
    </row>
    <row r="2344" spans="1:14" ht="75" x14ac:dyDescent="0.2">
      <c r="A2344" s="7">
        <v>16</v>
      </c>
      <c r="B2344" s="13">
        <v>1100122</v>
      </c>
      <c r="C2344" s="14" t="s">
        <v>514</v>
      </c>
      <c r="D2344" s="14" t="s">
        <v>515</v>
      </c>
      <c r="E2344" s="13">
        <v>2461</v>
      </c>
      <c r="F2344" s="12" t="s">
        <v>439</v>
      </c>
      <c r="G2344" s="12" t="s">
        <v>43</v>
      </c>
      <c r="H2344" s="15">
        <v>5356</v>
      </c>
      <c r="I2344" s="12"/>
      <c r="J2344" s="12"/>
      <c r="K2344" s="46"/>
      <c r="L2344" s="30">
        <v>5356</v>
      </c>
      <c r="M2344" s="15">
        <f t="shared" si="118"/>
        <v>0</v>
      </c>
      <c r="N2344" s="35" t="s">
        <v>1810</v>
      </c>
    </row>
    <row r="2345" spans="1:14" ht="75" x14ac:dyDescent="0.2">
      <c r="A2345" s="7">
        <v>16</v>
      </c>
      <c r="B2345" s="13">
        <v>1100122</v>
      </c>
      <c r="C2345" s="14" t="s">
        <v>514</v>
      </c>
      <c r="D2345" s="14" t="s">
        <v>515</v>
      </c>
      <c r="E2345" s="13">
        <v>2471</v>
      </c>
      <c r="F2345" s="12" t="s">
        <v>439</v>
      </c>
      <c r="G2345" s="12" t="s">
        <v>78</v>
      </c>
      <c r="H2345" s="15">
        <v>5356</v>
      </c>
      <c r="I2345" s="12"/>
      <c r="J2345" s="12"/>
      <c r="K2345" s="46"/>
      <c r="L2345" s="30">
        <v>5356</v>
      </c>
      <c r="M2345" s="15">
        <f t="shared" si="118"/>
        <v>0</v>
      </c>
      <c r="N2345" s="35" t="s">
        <v>1810</v>
      </c>
    </row>
    <row r="2346" spans="1:14" x14ac:dyDescent="0.2">
      <c r="A2346" s="7"/>
      <c r="B2346" s="13">
        <v>1100122</v>
      </c>
      <c r="C2346" s="14" t="s">
        <v>514</v>
      </c>
      <c r="D2346" s="14" t="s">
        <v>515</v>
      </c>
      <c r="E2346" s="13">
        <v>2491</v>
      </c>
      <c r="F2346" s="12" t="s">
        <v>439</v>
      </c>
      <c r="G2346" s="12" t="s">
        <v>80</v>
      </c>
      <c r="H2346" s="15">
        <v>5356</v>
      </c>
      <c r="I2346" s="12"/>
      <c r="J2346" s="12"/>
      <c r="K2346" s="46"/>
      <c r="L2346" s="30"/>
      <c r="M2346" s="15">
        <f t="shared" si="118"/>
        <v>5356</v>
      </c>
      <c r="N2346" s="12"/>
    </row>
    <row r="2347" spans="1:14" ht="75" x14ac:dyDescent="0.2">
      <c r="A2347" s="7">
        <v>16</v>
      </c>
      <c r="B2347" s="13">
        <v>1100122</v>
      </c>
      <c r="C2347" s="14" t="s">
        <v>514</v>
      </c>
      <c r="D2347" s="14" t="s">
        <v>515</v>
      </c>
      <c r="E2347" s="13">
        <v>2521</v>
      </c>
      <c r="F2347" s="12" t="s">
        <v>439</v>
      </c>
      <c r="G2347" s="12" t="s">
        <v>403</v>
      </c>
      <c r="H2347" s="15">
        <v>37260</v>
      </c>
      <c r="I2347" s="12"/>
      <c r="J2347" s="12"/>
      <c r="K2347" s="46"/>
      <c r="L2347" s="30">
        <v>37260</v>
      </c>
      <c r="M2347" s="15">
        <f t="shared" si="118"/>
        <v>0</v>
      </c>
      <c r="N2347" s="35" t="s">
        <v>1810</v>
      </c>
    </row>
    <row r="2348" spans="1:14" ht="75" x14ac:dyDescent="0.2">
      <c r="A2348" s="7">
        <v>16</v>
      </c>
      <c r="B2348" s="13">
        <v>1100122</v>
      </c>
      <c r="C2348" s="14" t="s">
        <v>514</v>
      </c>
      <c r="D2348" s="14" t="s">
        <v>515</v>
      </c>
      <c r="E2348" s="13">
        <v>2531</v>
      </c>
      <c r="F2348" s="12" t="s">
        <v>439</v>
      </c>
      <c r="G2348" s="12" t="s">
        <v>121</v>
      </c>
      <c r="H2348" s="15">
        <v>3750</v>
      </c>
      <c r="I2348" s="12"/>
      <c r="J2348" s="12"/>
      <c r="K2348" s="46"/>
      <c r="L2348" s="30">
        <v>3750</v>
      </c>
      <c r="M2348" s="15">
        <f t="shared" si="118"/>
        <v>0</v>
      </c>
      <c r="N2348" s="35" t="s">
        <v>1810</v>
      </c>
    </row>
    <row r="2349" spans="1:14" ht="75" x14ac:dyDescent="0.2">
      <c r="A2349" s="7">
        <v>16</v>
      </c>
      <c r="B2349" s="13">
        <v>1100122</v>
      </c>
      <c r="C2349" s="14" t="s">
        <v>514</v>
      </c>
      <c r="D2349" s="14" t="s">
        <v>515</v>
      </c>
      <c r="E2349" s="13">
        <v>2561</v>
      </c>
      <c r="F2349" s="12" t="s">
        <v>439</v>
      </c>
      <c r="G2349" s="12" t="s">
        <v>81</v>
      </c>
      <c r="H2349" s="15">
        <v>9105</v>
      </c>
      <c r="I2349" s="12"/>
      <c r="J2349" s="12"/>
      <c r="K2349" s="46"/>
      <c r="L2349" s="30">
        <v>9105</v>
      </c>
      <c r="M2349" s="15">
        <f t="shared" si="118"/>
        <v>0</v>
      </c>
      <c r="N2349" s="35" t="s">
        <v>1810</v>
      </c>
    </row>
    <row r="2350" spans="1:14" ht="75" x14ac:dyDescent="0.2">
      <c r="A2350" s="7">
        <v>16</v>
      </c>
      <c r="B2350" s="13">
        <v>1100122</v>
      </c>
      <c r="C2350" s="14" t="s">
        <v>514</v>
      </c>
      <c r="D2350" s="14" t="s">
        <v>515</v>
      </c>
      <c r="E2350" s="13">
        <v>2711</v>
      </c>
      <c r="F2350" s="12" t="s">
        <v>439</v>
      </c>
      <c r="G2350" s="12" t="s">
        <v>160</v>
      </c>
      <c r="H2350" s="15">
        <v>26781</v>
      </c>
      <c r="I2350" s="12"/>
      <c r="J2350" s="12"/>
      <c r="K2350" s="46"/>
      <c r="L2350" s="30">
        <v>26781</v>
      </c>
      <c r="M2350" s="15">
        <f t="shared" si="118"/>
        <v>0</v>
      </c>
      <c r="N2350" s="35" t="s">
        <v>1810</v>
      </c>
    </row>
    <row r="2351" spans="1:14" x14ac:dyDescent="0.2">
      <c r="A2351" s="7"/>
      <c r="B2351" s="13">
        <v>1100122</v>
      </c>
      <c r="C2351" s="14" t="s">
        <v>514</v>
      </c>
      <c r="D2351" s="14" t="s">
        <v>515</v>
      </c>
      <c r="E2351" s="13">
        <v>2722</v>
      </c>
      <c r="F2351" s="12" t="s">
        <v>439</v>
      </c>
      <c r="G2351" s="12" t="s">
        <v>82</v>
      </c>
      <c r="H2351" s="15">
        <v>9105</v>
      </c>
      <c r="I2351" s="12"/>
      <c r="J2351" s="12"/>
      <c r="K2351" s="46"/>
      <c r="L2351" s="30"/>
      <c r="M2351" s="15">
        <f t="shared" si="118"/>
        <v>9105</v>
      </c>
      <c r="N2351" s="12"/>
    </row>
    <row r="2352" spans="1:14" ht="75" x14ac:dyDescent="0.2">
      <c r="A2352" s="7">
        <v>16</v>
      </c>
      <c r="B2352" s="13">
        <v>1100122</v>
      </c>
      <c r="C2352" s="14" t="s">
        <v>514</v>
      </c>
      <c r="D2352" s="14" t="s">
        <v>515</v>
      </c>
      <c r="E2352" s="13">
        <v>2741</v>
      </c>
      <c r="F2352" s="12" t="s">
        <v>439</v>
      </c>
      <c r="G2352" s="12" t="s">
        <v>84</v>
      </c>
      <c r="H2352" s="15">
        <v>4285</v>
      </c>
      <c r="I2352" s="12"/>
      <c r="J2352" s="12"/>
      <c r="K2352" s="46"/>
      <c r="L2352" s="30">
        <v>4285</v>
      </c>
      <c r="M2352" s="15">
        <f t="shared" si="118"/>
        <v>0</v>
      </c>
      <c r="N2352" s="35" t="s">
        <v>1810</v>
      </c>
    </row>
    <row r="2353" spans="1:14" x14ac:dyDescent="0.2">
      <c r="A2353" s="7"/>
      <c r="B2353" s="13">
        <v>1100122</v>
      </c>
      <c r="C2353" s="14" t="s">
        <v>514</v>
      </c>
      <c r="D2353" s="14" t="s">
        <v>515</v>
      </c>
      <c r="E2353" s="13">
        <v>2911</v>
      </c>
      <c r="F2353" s="12" t="s">
        <v>439</v>
      </c>
      <c r="G2353" s="12" t="s">
        <v>44</v>
      </c>
      <c r="H2353" s="15">
        <v>96410</v>
      </c>
      <c r="I2353" s="12"/>
      <c r="J2353" s="12"/>
      <c r="K2353" s="46"/>
      <c r="L2353" s="30"/>
      <c r="M2353" s="15">
        <f t="shared" si="118"/>
        <v>96410</v>
      </c>
      <c r="N2353" s="12"/>
    </row>
    <row r="2354" spans="1:14" ht="75" x14ac:dyDescent="0.2">
      <c r="A2354" s="7">
        <v>16</v>
      </c>
      <c r="B2354" s="13">
        <v>1100122</v>
      </c>
      <c r="C2354" s="14" t="s">
        <v>514</v>
      </c>
      <c r="D2354" s="14" t="s">
        <v>515</v>
      </c>
      <c r="E2354" s="13">
        <v>2921</v>
      </c>
      <c r="F2354" s="12" t="s">
        <v>439</v>
      </c>
      <c r="G2354" s="12" t="s">
        <v>122</v>
      </c>
      <c r="H2354" s="15">
        <v>5356</v>
      </c>
      <c r="I2354" s="12"/>
      <c r="J2354" s="12"/>
      <c r="K2354" s="46"/>
      <c r="L2354" s="30">
        <v>5356</v>
      </c>
      <c r="M2354" s="15">
        <f t="shared" si="118"/>
        <v>0</v>
      </c>
      <c r="N2354" s="35" t="s">
        <v>1810</v>
      </c>
    </row>
    <row r="2355" spans="1:14" x14ac:dyDescent="0.2">
      <c r="A2355" s="7"/>
      <c r="B2355" s="13">
        <v>1100122</v>
      </c>
      <c r="C2355" s="14" t="s">
        <v>514</v>
      </c>
      <c r="D2355" s="14" t="s">
        <v>515</v>
      </c>
      <c r="E2355" s="13">
        <v>2981</v>
      </c>
      <c r="F2355" s="12" t="s">
        <v>439</v>
      </c>
      <c r="G2355" s="12" t="s">
        <v>299</v>
      </c>
      <c r="H2355" s="15">
        <v>214245</v>
      </c>
      <c r="I2355" s="12"/>
      <c r="J2355" s="12"/>
      <c r="K2355" s="46"/>
      <c r="L2355" s="30"/>
      <c r="M2355" s="15">
        <f t="shared" si="118"/>
        <v>214245</v>
      </c>
      <c r="N2355" s="12"/>
    </row>
    <row r="2356" spans="1:14" ht="75" x14ac:dyDescent="0.2">
      <c r="A2356" s="7">
        <v>16</v>
      </c>
      <c r="B2356" s="13">
        <v>1100122</v>
      </c>
      <c r="C2356" s="14" t="s">
        <v>514</v>
      </c>
      <c r="D2356" s="14" t="s">
        <v>515</v>
      </c>
      <c r="E2356" s="13">
        <v>3351</v>
      </c>
      <c r="F2356" s="12" t="s">
        <v>439</v>
      </c>
      <c r="G2356" s="12" t="s">
        <v>421</v>
      </c>
      <c r="H2356" s="15">
        <v>16069</v>
      </c>
      <c r="I2356" s="12"/>
      <c r="J2356" s="12"/>
      <c r="K2356" s="46"/>
      <c r="L2356" s="30">
        <v>16069</v>
      </c>
      <c r="M2356" s="15">
        <f t="shared" si="118"/>
        <v>0</v>
      </c>
      <c r="N2356" s="35" t="s">
        <v>1810</v>
      </c>
    </row>
    <row r="2357" spans="1:14" x14ac:dyDescent="0.2">
      <c r="A2357" s="7"/>
      <c r="B2357" s="13">
        <v>1100122</v>
      </c>
      <c r="C2357" s="14" t="s">
        <v>514</v>
      </c>
      <c r="D2357" s="14" t="s">
        <v>515</v>
      </c>
      <c r="E2357" s="13">
        <v>3591</v>
      </c>
      <c r="F2357" s="12" t="s">
        <v>439</v>
      </c>
      <c r="G2357" s="12" t="s">
        <v>93</v>
      </c>
      <c r="H2357" s="15">
        <v>111304</v>
      </c>
      <c r="I2357" s="12"/>
      <c r="J2357" s="12"/>
      <c r="K2357" s="46"/>
      <c r="L2357" s="30"/>
      <c r="M2357" s="15">
        <f t="shared" si="118"/>
        <v>111304</v>
      </c>
      <c r="N2357" s="12"/>
    </row>
    <row r="2358" spans="1:14" ht="75" x14ac:dyDescent="0.2">
      <c r="A2358" s="7">
        <v>16</v>
      </c>
      <c r="B2358" s="13">
        <v>1100122</v>
      </c>
      <c r="C2358" s="44" t="s">
        <v>500</v>
      </c>
      <c r="D2358" s="44" t="s">
        <v>515</v>
      </c>
      <c r="E2358" s="13">
        <v>5611</v>
      </c>
      <c r="F2358" s="34" t="s">
        <v>439</v>
      </c>
      <c r="G2358" s="34" t="s">
        <v>1792</v>
      </c>
      <c r="H2358" s="15">
        <v>0</v>
      </c>
      <c r="I2358" s="12"/>
      <c r="J2358" s="12"/>
      <c r="K2358" s="29">
        <v>195637</v>
      </c>
      <c r="L2358" s="30"/>
      <c r="M2358" s="15">
        <f t="shared" si="118"/>
        <v>195637</v>
      </c>
      <c r="N2358" s="35" t="s">
        <v>1810</v>
      </c>
    </row>
    <row r="2359" spans="1:14" ht="75" x14ac:dyDescent="0.2">
      <c r="A2359" s="7">
        <v>16</v>
      </c>
      <c r="B2359" s="13">
        <v>1100122</v>
      </c>
      <c r="C2359" s="14" t="s">
        <v>514</v>
      </c>
      <c r="D2359" s="14" t="s">
        <v>515</v>
      </c>
      <c r="E2359" s="13">
        <v>5671</v>
      </c>
      <c r="F2359" s="12" t="s">
        <v>439</v>
      </c>
      <c r="G2359" s="12" t="s">
        <v>210</v>
      </c>
      <c r="H2359" s="15">
        <v>152145</v>
      </c>
      <c r="I2359" s="12"/>
      <c r="J2359" s="12"/>
      <c r="K2359" s="46"/>
      <c r="L2359" s="30">
        <v>70000</v>
      </c>
      <c r="M2359" s="15">
        <f t="shared" si="118"/>
        <v>82145</v>
      </c>
      <c r="N2359" s="35" t="s">
        <v>1810</v>
      </c>
    </row>
    <row r="2360" spans="1:14" ht="45" x14ac:dyDescent="0.2">
      <c r="A2360" s="7" t="s">
        <v>1880</v>
      </c>
      <c r="B2360" s="13">
        <v>1500522</v>
      </c>
      <c r="C2360" s="14" t="s">
        <v>514</v>
      </c>
      <c r="D2360" s="14" t="s">
        <v>515</v>
      </c>
      <c r="E2360" s="13">
        <v>1131</v>
      </c>
      <c r="F2360" s="12" t="s">
        <v>439</v>
      </c>
      <c r="G2360" s="14" t="s">
        <v>55</v>
      </c>
      <c r="H2360" s="15">
        <v>6731886.04</v>
      </c>
      <c r="I2360" s="12"/>
      <c r="J2360" s="12"/>
      <c r="K2360" s="29"/>
      <c r="L2360" s="30">
        <v>43000</v>
      </c>
      <c r="M2360" s="15">
        <f t="shared" si="118"/>
        <v>6688886.04</v>
      </c>
      <c r="N2360" s="35" t="s">
        <v>1886</v>
      </c>
    </row>
    <row r="2361" spans="1:14" x14ac:dyDescent="0.2">
      <c r="A2361" s="7"/>
      <c r="B2361" s="13">
        <v>1500522</v>
      </c>
      <c r="C2361" s="14" t="s">
        <v>514</v>
      </c>
      <c r="D2361" s="14" t="s">
        <v>515</v>
      </c>
      <c r="E2361" s="13">
        <v>1321</v>
      </c>
      <c r="F2361" s="12" t="s">
        <v>439</v>
      </c>
      <c r="G2361" s="12" t="s">
        <v>56</v>
      </c>
      <c r="H2361" s="15">
        <v>193630.25</v>
      </c>
      <c r="I2361" s="12"/>
      <c r="J2361" s="12"/>
      <c r="K2361" s="29"/>
      <c r="L2361" s="30"/>
      <c r="M2361" s="15">
        <f t="shared" si="118"/>
        <v>193630.25</v>
      </c>
      <c r="N2361" s="12"/>
    </row>
    <row r="2362" spans="1:14" x14ac:dyDescent="0.2">
      <c r="A2362" s="7"/>
      <c r="B2362" s="13">
        <v>1500522</v>
      </c>
      <c r="C2362" s="14" t="s">
        <v>514</v>
      </c>
      <c r="D2362" s="14" t="s">
        <v>515</v>
      </c>
      <c r="E2362" s="13">
        <v>1322</v>
      </c>
      <c r="F2362" s="12" t="s">
        <v>439</v>
      </c>
      <c r="G2362" s="12" t="s">
        <v>166</v>
      </c>
      <c r="H2362" s="15">
        <v>8500</v>
      </c>
      <c r="I2362" s="12"/>
      <c r="J2362" s="12"/>
      <c r="K2362" s="46"/>
      <c r="L2362" s="30"/>
      <c r="M2362" s="15">
        <f t="shared" si="118"/>
        <v>8500</v>
      </c>
      <c r="N2362" s="12"/>
    </row>
    <row r="2363" spans="1:14" ht="15" x14ac:dyDescent="0.2">
      <c r="A2363" s="7"/>
      <c r="B2363" s="13">
        <v>1500522</v>
      </c>
      <c r="C2363" s="14" t="s">
        <v>514</v>
      </c>
      <c r="D2363" s="14" t="s">
        <v>515</v>
      </c>
      <c r="E2363" s="13">
        <v>1323</v>
      </c>
      <c r="F2363" s="12" t="s">
        <v>439</v>
      </c>
      <c r="G2363" s="12" t="s">
        <v>57</v>
      </c>
      <c r="H2363" s="15">
        <v>664098.5</v>
      </c>
      <c r="I2363" s="12"/>
      <c r="J2363" s="12"/>
      <c r="K2363" s="29"/>
      <c r="L2363" s="30"/>
      <c r="M2363" s="15">
        <f t="shared" si="118"/>
        <v>664098.5</v>
      </c>
      <c r="N2363" s="31"/>
    </row>
    <row r="2364" spans="1:14" x14ac:dyDescent="0.2">
      <c r="A2364" s="7"/>
      <c r="B2364" s="13">
        <v>1500522</v>
      </c>
      <c r="C2364" s="14" t="s">
        <v>514</v>
      </c>
      <c r="D2364" s="14" t="s">
        <v>515</v>
      </c>
      <c r="E2364" s="13">
        <v>1331</v>
      </c>
      <c r="F2364" s="12" t="s">
        <v>439</v>
      </c>
      <c r="G2364" s="12" t="s">
        <v>167</v>
      </c>
      <c r="H2364" s="15">
        <v>25000</v>
      </c>
      <c r="I2364" s="12"/>
      <c r="J2364" s="12"/>
      <c r="K2364" s="46"/>
      <c r="L2364" s="46"/>
      <c r="M2364" s="15">
        <f t="shared" si="118"/>
        <v>25000</v>
      </c>
      <c r="N2364" s="12"/>
    </row>
    <row r="2365" spans="1:14" x14ac:dyDescent="0.2">
      <c r="A2365" s="7"/>
      <c r="B2365" s="13">
        <v>1500522</v>
      </c>
      <c r="C2365" s="14" t="s">
        <v>514</v>
      </c>
      <c r="D2365" s="14" t="s">
        <v>515</v>
      </c>
      <c r="E2365" s="13">
        <v>1332</v>
      </c>
      <c r="F2365" s="12" t="s">
        <v>439</v>
      </c>
      <c r="G2365" s="12" t="s">
        <v>168</v>
      </c>
      <c r="H2365" s="15">
        <v>55000</v>
      </c>
      <c r="I2365" s="12"/>
      <c r="J2365" s="12"/>
      <c r="K2365" s="46"/>
      <c r="L2365" s="46"/>
      <c r="M2365" s="15">
        <f t="shared" si="118"/>
        <v>55000</v>
      </c>
      <c r="N2365" s="12"/>
    </row>
    <row r="2366" spans="1:14" x14ac:dyDescent="0.2">
      <c r="A2366" s="7"/>
      <c r="B2366" s="13">
        <v>1500522</v>
      </c>
      <c r="C2366" s="14" t="s">
        <v>514</v>
      </c>
      <c r="D2366" s="14" t="s">
        <v>515</v>
      </c>
      <c r="E2366" s="13">
        <v>1413</v>
      </c>
      <c r="F2366" s="12" t="s">
        <v>439</v>
      </c>
      <c r="G2366" s="12" t="s">
        <v>58</v>
      </c>
      <c r="H2366" s="15">
        <v>1753828.11</v>
      </c>
      <c r="I2366" s="12"/>
      <c r="J2366" s="12"/>
      <c r="K2366" s="46"/>
      <c r="L2366" s="46"/>
      <c r="M2366" s="15">
        <f t="shared" si="118"/>
        <v>1753828.11</v>
      </c>
      <c r="N2366" s="12"/>
    </row>
    <row r="2367" spans="1:14" x14ac:dyDescent="0.2">
      <c r="A2367" s="7"/>
      <c r="B2367" s="13">
        <v>1500522</v>
      </c>
      <c r="C2367" s="14" t="s">
        <v>514</v>
      </c>
      <c r="D2367" s="14" t="s">
        <v>515</v>
      </c>
      <c r="E2367" s="13">
        <v>1421</v>
      </c>
      <c r="F2367" s="12" t="s">
        <v>439</v>
      </c>
      <c r="G2367" s="12" t="s">
        <v>59</v>
      </c>
      <c r="H2367" s="15">
        <v>476598.1</v>
      </c>
      <c r="I2367" s="12"/>
      <c r="J2367" s="12"/>
      <c r="K2367" s="46"/>
      <c r="L2367" s="46"/>
      <c r="M2367" s="15">
        <f t="shared" si="118"/>
        <v>476598.1</v>
      </c>
      <c r="N2367" s="12"/>
    </row>
    <row r="2368" spans="1:14" x14ac:dyDescent="0.2">
      <c r="A2368" s="7"/>
      <c r="B2368" s="13">
        <v>1500522</v>
      </c>
      <c r="C2368" s="14" t="s">
        <v>514</v>
      </c>
      <c r="D2368" s="14" t="s">
        <v>515</v>
      </c>
      <c r="E2368" s="13">
        <v>1431</v>
      </c>
      <c r="F2368" s="12" t="s">
        <v>439</v>
      </c>
      <c r="G2368" s="12" t="s">
        <v>60</v>
      </c>
      <c r="H2368" s="15">
        <v>479274.34</v>
      </c>
      <c r="I2368" s="12"/>
      <c r="J2368" s="12"/>
      <c r="K2368" s="46"/>
      <c r="L2368" s="46"/>
      <c r="M2368" s="15">
        <f t="shared" si="118"/>
        <v>479274.34</v>
      </c>
      <c r="N2368" s="12"/>
    </row>
    <row r="2369" spans="1:14" ht="45" x14ac:dyDescent="0.2">
      <c r="A2369" s="7" t="s">
        <v>1882</v>
      </c>
      <c r="B2369" s="13">
        <v>1500522</v>
      </c>
      <c r="C2369" s="14" t="s">
        <v>514</v>
      </c>
      <c r="D2369" s="14" t="s">
        <v>515</v>
      </c>
      <c r="E2369" s="13">
        <v>1542</v>
      </c>
      <c r="F2369" s="12" t="s">
        <v>439</v>
      </c>
      <c r="G2369" s="12" t="s">
        <v>63</v>
      </c>
      <c r="H2369" s="15">
        <v>647928.89</v>
      </c>
      <c r="I2369" s="12"/>
      <c r="J2369" s="12"/>
      <c r="K2369" s="29">
        <v>11100</v>
      </c>
      <c r="L2369" s="46"/>
      <c r="M2369" s="15">
        <f t="shared" si="118"/>
        <v>659028.89</v>
      </c>
      <c r="N2369" s="35" t="s">
        <v>1886</v>
      </c>
    </row>
    <row r="2370" spans="1:14" ht="45" x14ac:dyDescent="0.2">
      <c r="A2370" s="7" t="s">
        <v>1883</v>
      </c>
      <c r="B2370" s="13">
        <v>1500522</v>
      </c>
      <c r="C2370" s="14" t="s">
        <v>514</v>
      </c>
      <c r="D2370" s="14" t="s">
        <v>515</v>
      </c>
      <c r="E2370" s="13">
        <v>1543</v>
      </c>
      <c r="F2370" s="12" t="s">
        <v>439</v>
      </c>
      <c r="G2370" s="12" t="s">
        <v>64</v>
      </c>
      <c r="H2370" s="15">
        <v>579341.55000000005</v>
      </c>
      <c r="I2370" s="12"/>
      <c r="J2370" s="12"/>
      <c r="K2370" s="29">
        <v>11200</v>
      </c>
      <c r="L2370" s="46"/>
      <c r="M2370" s="15">
        <f t="shared" si="118"/>
        <v>590541.55000000005</v>
      </c>
      <c r="N2370" s="35" t="s">
        <v>1886</v>
      </c>
    </row>
    <row r="2371" spans="1:14" x14ac:dyDescent="0.2">
      <c r="A2371" s="7"/>
      <c r="B2371" s="13">
        <v>1500522</v>
      </c>
      <c r="C2371" s="14" t="s">
        <v>514</v>
      </c>
      <c r="D2371" s="14" t="s">
        <v>515</v>
      </c>
      <c r="E2371" s="13">
        <v>1544</v>
      </c>
      <c r="F2371" s="12" t="s">
        <v>439</v>
      </c>
      <c r="G2371" s="12" t="s">
        <v>65</v>
      </c>
      <c r="H2371" s="15">
        <v>120901.94</v>
      </c>
      <c r="I2371" s="12"/>
      <c r="J2371" s="12"/>
      <c r="K2371" s="29"/>
      <c r="L2371" s="30"/>
      <c r="M2371" s="15">
        <f t="shared" si="118"/>
        <v>120901.94</v>
      </c>
      <c r="N2371" s="12"/>
    </row>
    <row r="2372" spans="1:14" x14ac:dyDescent="0.2">
      <c r="A2372" s="7"/>
      <c r="B2372" s="13">
        <v>1500522</v>
      </c>
      <c r="C2372" s="14" t="s">
        <v>514</v>
      </c>
      <c r="D2372" s="14" t="s">
        <v>515</v>
      </c>
      <c r="E2372" s="13">
        <v>1591</v>
      </c>
      <c r="F2372" s="12" t="s">
        <v>439</v>
      </c>
      <c r="G2372" s="12" t="s">
        <v>111</v>
      </c>
      <c r="H2372" s="15">
        <v>13037.34</v>
      </c>
      <c r="I2372" s="12"/>
      <c r="J2372" s="12"/>
      <c r="K2372" s="46"/>
      <c r="L2372" s="46"/>
      <c r="M2372" s="15">
        <f t="shared" si="118"/>
        <v>13037.34</v>
      </c>
      <c r="N2372" s="12"/>
    </row>
    <row r="2373" spans="1:14" ht="45" x14ac:dyDescent="0.2">
      <c r="A2373" s="7">
        <v>43</v>
      </c>
      <c r="B2373" s="13">
        <v>1500522</v>
      </c>
      <c r="C2373" s="14" t="s">
        <v>514</v>
      </c>
      <c r="D2373" s="14" t="s">
        <v>515</v>
      </c>
      <c r="E2373" s="13">
        <v>3981</v>
      </c>
      <c r="F2373" s="12" t="s">
        <v>439</v>
      </c>
      <c r="G2373" s="12" t="s">
        <v>66</v>
      </c>
      <c r="H2373" s="15">
        <v>188522.37</v>
      </c>
      <c r="I2373" s="12"/>
      <c r="J2373" s="12"/>
      <c r="K2373" s="29">
        <v>36000</v>
      </c>
      <c r="L2373" s="30"/>
      <c r="M2373" s="15">
        <f t="shared" si="118"/>
        <v>224522.37</v>
      </c>
      <c r="N2373" s="35" t="s">
        <v>1865</v>
      </c>
    </row>
    <row r="2374" spans="1:14" x14ac:dyDescent="0.2">
      <c r="A2374" s="7"/>
      <c r="B2374" s="13">
        <v>2510222</v>
      </c>
      <c r="C2374" s="14" t="s">
        <v>514</v>
      </c>
      <c r="D2374" s="14" t="s">
        <v>515</v>
      </c>
      <c r="E2374" s="13">
        <v>5411</v>
      </c>
      <c r="F2374" s="12" t="s">
        <v>439</v>
      </c>
      <c r="G2374" s="12" t="s">
        <v>108</v>
      </c>
      <c r="H2374" s="15">
        <v>0</v>
      </c>
      <c r="I2374" s="12"/>
      <c r="J2374" s="12"/>
      <c r="K2374" s="46"/>
      <c r="L2374" s="46"/>
      <c r="M2374" s="15">
        <f t="shared" si="118"/>
        <v>0</v>
      </c>
      <c r="N2374" s="12"/>
    </row>
    <row r="2375" spans="1:14" ht="15" x14ac:dyDescent="0.25">
      <c r="A2375" s="7"/>
      <c r="B2375" s="23" t="s">
        <v>516</v>
      </c>
      <c r="C2375" s="23"/>
      <c r="D2375" s="23"/>
      <c r="E2375" s="23"/>
      <c r="F2375" s="24"/>
      <c r="G2375" s="25" t="s">
        <v>18</v>
      </c>
      <c r="H2375" s="27">
        <v>13330675.429999998</v>
      </c>
      <c r="I2375" s="27">
        <f t="shared" ref="I2375:L2375" si="119">SUM(I2337:I2374)</f>
        <v>0</v>
      </c>
      <c r="J2375" s="27">
        <f t="shared" si="119"/>
        <v>0</v>
      </c>
      <c r="K2375" s="27">
        <f t="shared" si="119"/>
        <v>740794.6</v>
      </c>
      <c r="L2375" s="27">
        <f t="shared" si="119"/>
        <v>725494.6</v>
      </c>
      <c r="M2375" s="27">
        <f>SUM(M2337:M2374)</f>
        <v>13345975.429999998</v>
      </c>
      <c r="N2375" s="12"/>
    </row>
    <row r="2376" spans="1:14" ht="15" x14ac:dyDescent="0.25">
      <c r="A2376" s="7"/>
      <c r="B2376" s="23" t="s">
        <v>517</v>
      </c>
      <c r="C2376" s="21"/>
      <c r="D2376" s="21"/>
      <c r="E2376" s="32"/>
      <c r="F2376" s="21"/>
      <c r="G2376" s="33"/>
      <c r="H2376" s="21"/>
      <c r="I2376" s="21"/>
      <c r="J2376" s="21"/>
      <c r="K2376" s="21"/>
      <c r="L2376" s="21"/>
      <c r="M2376" s="21"/>
      <c r="N2376" s="12"/>
    </row>
    <row r="2377" spans="1:14" x14ac:dyDescent="0.2">
      <c r="A2377" s="7"/>
      <c r="B2377" s="13">
        <v>1100122</v>
      </c>
      <c r="C2377" s="14" t="s">
        <v>518</v>
      </c>
      <c r="D2377" s="14" t="s">
        <v>519</v>
      </c>
      <c r="E2377" s="13">
        <v>2111</v>
      </c>
      <c r="F2377" s="12" t="s">
        <v>298</v>
      </c>
      <c r="G2377" s="12" t="s">
        <v>37</v>
      </c>
      <c r="H2377" s="15">
        <v>5692</v>
      </c>
      <c r="I2377" s="12"/>
      <c r="J2377" s="12"/>
      <c r="K2377" s="12"/>
      <c r="L2377" s="12"/>
      <c r="M2377" s="15">
        <f t="shared" ref="M2377:M2415" si="120">H2377+I2377-J2377+K2377-L2377</f>
        <v>5692</v>
      </c>
      <c r="N2377" s="12"/>
    </row>
    <row r="2378" spans="1:14" x14ac:dyDescent="0.2">
      <c r="A2378" s="7"/>
      <c r="B2378" s="13">
        <v>1100122</v>
      </c>
      <c r="C2378" s="14" t="s">
        <v>518</v>
      </c>
      <c r="D2378" s="14" t="s">
        <v>519</v>
      </c>
      <c r="E2378" s="13">
        <v>2141</v>
      </c>
      <c r="F2378" s="12" t="s">
        <v>298</v>
      </c>
      <c r="G2378" s="12" t="s">
        <v>39</v>
      </c>
      <c r="H2378" s="15">
        <v>8798</v>
      </c>
      <c r="I2378" s="12"/>
      <c r="J2378" s="12"/>
      <c r="K2378" s="46"/>
      <c r="L2378" s="46"/>
      <c r="M2378" s="15">
        <f t="shared" si="120"/>
        <v>8798</v>
      </c>
      <c r="N2378" s="12"/>
    </row>
    <row r="2379" spans="1:14" ht="45" x14ac:dyDescent="0.2">
      <c r="A2379" s="7">
        <v>15</v>
      </c>
      <c r="B2379" s="13">
        <v>1100122</v>
      </c>
      <c r="C2379" s="14" t="s">
        <v>518</v>
      </c>
      <c r="D2379" s="14" t="s">
        <v>519</v>
      </c>
      <c r="E2379" s="13">
        <v>2161</v>
      </c>
      <c r="F2379" s="12" t="s">
        <v>298</v>
      </c>
      <c r="G2379" s="12" t="s">
        <v>40</v>
      </c>
      <c r="H2379" s="15">
        <v>195000</v>
      </c>
      <c r="I2379" s="12"/>
      <c r="J2379" s="12"/>
      <c r="K2379" s="29">
        <v>30000</v>
      </c>
      <c r="L2379" s="46"/>
      <c r="M2379" s="15">
        <f t="shared" si="120"/>
        <v>225000</v>
      </c>
      <c r="N2379" s="35" t="s">
        <v>1804</v>
      </c>
    </row>
    <row r="2380" spans="1:14" x14ac:dyDescent="0.2">
      <c r="A2380" s="7"/>
      <c r="B2380" s="13">
        <v>1100122</v>
      </c>
      <c r="C2380" s="14" t="s">
        <v>518</v>
      </c>
      <c r="D2380" s="14" t="s">
        <v>519</v>
      </c>
      <c r="E2380" s="13">
        <v>2212</v>
      </c>
      <c r="F2380" s="12" t="s">
        <v>298</v>
      </c>
      <c r="G2380" s="12" t="s">
        <v>41</v>
      </c>
      <c r="H2380" s="15">
        <v>10000</v>
      </c>
      <c r="I2380" s="12"/>
      <c r="J2380" s="12"/>
      <c r="K2380" s="46"/>
      <c r="L2380" s="46"/>
      <c r="M2380" s="15">
        <f t="shared" si="120"/>
        <v>10000</v>
      </c>
      <c r="N2380" s="12"/>
    </row>
    <row r="2381" spans="1:14" x14ac:dyDescent="0.2">
      <c r="A2381" s="7"/>
      <c r="B2381" s="13">
        <v>1100122</v>
      </c>
      <c r="C2381" s="14" t="s">
        <v>518</v>
      </c>
      <c r="D2381" s="14" t="s">
        <v>519</v>
      </c>
      <c r="E2381" s="13">
        <v>2411</v>
      </c>
      <c r="F2381" s="12" t="s">
        <v>298</v>
      </c>
      <c r="G2381" s="12" t="s">
        <v>75</v>
      </c>
      <c r="H2381" s="15">
        <v>20000</v>
      </c>
      <c r="I2381" s="12"/>
      <c r="J2381" s="12"/>
      <c r="K2381" s="46"/>
      <c r="L2381" s="46"/>
      <c r="M2381" s="15">
        <f t="shared" si="120"/>
        <v>20000</v>
      </c>
      <c r="N2381" s="12"/>
    </row>
    <row r="2382" spans="1:14" x14ac:dyDescent="0.2">
      <c r="A2382" s="7"/>
      <c r="B2382" s="13">
        <v>1100122</v>
      </c>
      <c r="C2382" s="14" t="s">
        <v>518</v>
      </c>
      <c r="D2382" s="14" t="s">
        <v>519</v>
      </c>
      <c r="E2382" s="13">
        <v>2421</v>
      </c>
      <c r="F2382" s="12" t="s">
        <v>298</v>
      </c>
      <c r="G2382" s="12" t="s">
        <v>130</v>
      </c>
      <c r="H2382" s="15">
        <v>10350</v>
      </c>
      <c r="I2382" s="12"/>
      <c r="J2382" s="12"/>
      <c r="K2382" s="46"/>
      <c r="L2382" s="46"/>
      <c r="M2382" s="15">
        <f t="shared" si="120"/>
        <v>10350</v>
      </c>
      <c r="N2382" s="12"/>
    </row>
    <row r="2383" spans="1:14" x14ac:dyDescent="0.2">
      <c r="A2383" s="7"/>
      <c r="B2383" s="13">
        <v>1100122</v>
      </c>
      <c r="C2383" s="14" t="s">
        <v>518</v>
      </c>
      <c r="D2383" s="14" t="s">
        <v>519</v>
      </c>
      <c r="E2383" s="13">
        <v>2431</v>
      </c>
      <c r="F2383" s="12" t="s">
        <v>298</v>
      </c>
      <c r="G2383" s="12" t="s">
        <v>76</v>
      </c>
      <c r="H2383" s="15">
        <v>20000</v>
      </c>
      <c r="I2383" s="12"/>
      <c r="J2383" s="12"/>
      <c r="K2383" s="46"/>
      <c r="L2383" s="46"/>
      <c r="M2383" s="15">
        <f t="shared" si="120"/>
        <v>20000</v>
      </c>
      <c r="N2383" s="12"/>
    </row>
    <row r="2384" spans="1:14" x14ac:dyDescent="0.2">
      <c r="A2384" s="7"/>
      <c r="B2384" s="13">
        <v>1100122</v>
      </c>
      <c r="C2384" s="14" t="s">
        <v>518</v>
      </c>
      <c r="D2384" s="14" t="s">
        <v>519</v>
      </c>
      <c r="E2384" s="13">
        <v>2461</v>
      </c>
      <c r="F2384" s="12" t="s">
        <v>298</v>
      </c>
      <c r="G2384" s="12" t="s">
        <v>43</v>
      </c>
      <c r="H2384" s="15">
        <v>15000</v>
      </c>
      <c r="I2384" s="12"/>
      <c r="J2384" s="12"/>
      <c r="K2384" s="46"/>
      <c r="L2384" s="46"/>
      <c r="M2384" s="15">
        <f t="shared" si="120"/>
        <v>15000</v>
      </c>
      <c r="N2384" s="12"/>
    </row>
    <row r="2385" spans="1:14" x14ac:dyDescent="0.2">
      <c r="A2385" s="7"/>
      <c r="B2385" s="13">
        <v>1100122</v>
      </c>
      <c r="C2385" s="14" t="s">
        <v>518</v>
      </c>
      <c r="D2385" s="14" t="s">
        <v>519</v>
      </c>
      <c r="E2385" s="13">
        <v>2471</v>
      </c>
      <c r="F2385" s="12" t="s">
        <v>298</v>
      </c>
      <c r="G2385" s="12" t="s">
        <v>78</v>
      </c>
      <c r="H2385" s="15">
        <v>18000</v>
      </c>
      <c r="I2385" s="12"/>
      <c r="J2385" s="12"/>
      <c r="K2385" s="46"/>
      <c r="L2385" s="46"/>
      <c r="M2385" s="15">
        <f t="shared" si="120"/>
        <v>18000</v>
      </c>
      <c r="N2385" s="12"/>
    </row>
    <row r="2386" spans="1:14" x14ac:dyDescent="0.2">
      <c r="A2386" s="7"/>
      <c r="B2386" s="13">
        <v>1100122</v>
      </c>
      <c r="C2386" s="14" t="s">
        <v>518</v>
      </c>
      <c r="D2386" s="14" t="s">
        <v>519</v>
      </c>
      <c r="E2386" s="13">
        <v>2491</v>
      </c>
      <c r="F2386" s="12" t="s">
        <v>298</v>
      </c>
      <c r="G2386" s="12" t="s">
        <v>80</v>
      </c>
      <c r="H2386" s="15">
        <v>46575</v>
      </c>
      <c r="I2386" s="12"/>
      <c r="J2386" s="12"/>
      <c r="K2386" s="46"/>
      <c r="L2386" s="46"/>
      <c r="M2386" s="15">
        <f t="shared" si="120"/>
        <v>46575</v>
      </c>
      <c r="N2386" s="12"/>
    </row>
    <row r="2387" spans="1:14" x14ac:dyDescent="0.2">
      <c r="A2387" s="7"/>
      <c r="B2387" s="13">
        <v>1100122</v>
      </c>
      <c r="C2387" s="14" t="s">
        <v>518</v>
      </c>
      <c r="D2387" s="14" t="s">
        <v>519</v>
      </c>
      <c r="E2387" s="13">
        <v>2511</v>
      </c>
      <c r="F2387" s="12" t="s">
        <v>298</v>
      </c>
      <c r="G2387" s="12" t="s">
        <v>143</v>
      </c>
      <c r="H2387" s="15">
        <v>10350</v>
      </c>
      <c r="I2387" s="12"/>
      <c r="J2387" s="12"/>
      <c r="K2387" s="46"/>
      <c r="L2387" s="46"/>
      <c r="M2387" s="15">
        <f t="shared" si="120"/>
        <v>10350</v>
      </c>
      <c r="N2387" s="12"/>
    </row>
    <row r="2388" spans="1:14" x14ac:dyDescent="0.2">
      <c r="A2388" s="7"/>
      <c r="B2388" s="13">
        <v>1100122</v>
      </c>
      <c r="C2388" s="14" t="s">
        <v>518</v>
      </c>
      <c r="D2388" s="14" t="s">
        <v>519</v>
      </c>
      <c r="E2388" s="13">
        <v>2561</v>
      </c>
      <c r="F2388" s="12" t="s">
        <v>298</v>
      </c>
      <c r="G2388" s="12" t="s">
        <v>81</v>
      </c>
      <c r="H2388" s="15">
        <v>3000</v>
      </c>
      <c r="I2388" s="12"/>
      <c r="J2388" s="12"/>
      <c r="K2388" s="46"/>
      <c r="L2388" s="46"/>
      <c r="M2388" s="15">
        <f t="shared" si="120"/>
        <v>3000</v>
      </c>
      <c r="N2388" s="12"/>
    </row>
    <row r="2389" spans="1:14" x14ac:dyDescent="0.2">
      <c r="A2389" s="7"/>
      <c r="B2389" s="13">
        <v>1100122</v>
      </c>
      <c r="C2389" s="14" t="s">
        <v>518</v>
      </c>
      <c r="D2389" s="14" t="s">
        <v>519</v>
      </c>
      <c r="E2389" s="13">
        <v>2722</v>
      </c>
      <c r="F2389" s="12" t="s">
        <v>298</v>
      </c>
      <c r="G2389" s="12" t="s">
        <v>82</v>
      </c>
      <c r="H2389" s="15">
        <v>10000</v>
      </c>
      <c r="I2389" s="12"/>
      <c r="J2389" s="12"/>
      <c r="K2389" s="46"/>
      <c r="L2389" s="46"/>
      <c r="M2389" s="15">
        <f t="shared" si="120"/>
        <v>10000</v>
      </c>
      <c r="N2389" s="12"/>
    </row>
    <row r="2390" spans="1:14" x14ac:dyDescent="0.2">
      <c r="A2390" s="7"/>
      <c r="B2390" s="13">
        <v>1100122</v>
      </c>
      <c r="C2390" s="14" t="s">
        <v>518</v>
      </c>
      <c r="D2390" s="14" t="s">
        <v>519</v>
      </c>
      <c r="E2390" s="13">
        <v>2911</v>
      </c>
      <c r="F2390" s="12" t="s">
        <v>298</v>
      </c>
      <c r="G2390" s="12" t="s">
        <v>44</v>
      </c>
      <c r="H2390" s="15">
        <v>3000</v>
      </c>
      <c r="I2390" s="12"/>
      <c r="J2390" s="12"/>
      <c r="K2390" s="46"/>
      <c r="L2390" s="46"/>
      <c r="M2390" s="15">
        <f t="shared" si="120"/>
        <v>3000</v>
      </c>
      <c r="N2390" s="12"/>
    </row>
    <row r="2391" spans="1:14" x14ac:dyDescent="0.2">
      <c r="A2391" s="7"/>
      <c r="B2391" s="13">
        <v>1100122</v>
      </c>
      <c r="C2391" s="14" t="s">
        <v>518</v>
      </c>
      <c r="D2391" s="14" t="s">
        <v>519</v>
      </c>
      <c r="E2391" s="13">
        <v>2921</v>
      </c>
      <c r="F2391" s="12" t="s">
        <v>298</v>
      </c>
      <c r="G2391" s="12" t="s">
        <v>122</v>
      </c>
      <c r="H2391" s="15">
        <v>10350</v>
      </c>
      <c r="I2391" s="12"/>
      <c r="J2391" s="12"/>
      <c r="K2391" s="46"/>
      <c r="L2391" s="46"/>
      <c r="M2391" s="15">
        <f t="shared" si="120"/>
        <v>10350</v>
      </c>
      <c r="N2391" s="12"/>
    </row>
    <row r="2392" spans="1:14" x14ac:dyDescent="0.2">
      <c r="A2392" s="7"/>
      <c r="B2392" s="13">
        <v>1100122</v>
      </c>
      <c r="C2392" s="14" t="s">
        <v>518</v>
      </c>
      <c r="D2392" s="14" t="s">
        <v>519</v>
      </c>
      <c r="E2392" s="13">
        <v>3391</v>
      </c>
      <c r="F2392" s="12" t="s">
        <v>298</v>
      </c>
      <c r="G2392" s="12" t="s">
        <v>48</v>
      </c>
      <c r="H2392" s="15">
        <v>25875</v>
      </c>
      <c r="I2392" s="12"/>
      <c r="J2392" s="12"/>
      <c r="K2392" s="46"/>
      <c r="L2392" s="46"/>
      <c r="M2392" s="15">
        <f t="shared" si="120"/>
        <v>25875</v>
      </c>
      <c r="N2392" s="12"/>
    </row>
    <row r="2393" spans="1:14" x14ac:dyDescent="0.2">
      <c r="A2393" s="7"/>
      <c r="B2393" s="13">
        <v>1100122</v>
      </c>
      <c r="C2393" s="14" t="s">
        <v>518</v>
      </c>
      <c r="D2393" s="14" t="s">
        <v>519</v>
      </c>
      <c r="E2393" s="13">
        <v>3511</v>
      </c>
      <c r="F2393" s="12" t="s">
        <v>298</v>
      </c>
      <c r="G2393" s="12" t="s">
        <v>91</v>
      </c>
      <c r="H2393" s="15">
        <v>100000</v>
      </c>
      <c r="I2393" s="12"/>
      <c r="J2393" s="12"/>
      <c r="K2393" s="46"/>
      <c r="L2393" s="46"/>
      <c r="M2393" s="15">
        <f t="shared" si="120"/>
        <v>100000</v>
      </c>
      <c r="N2393" s="12"/>
    </row>
    <row r="2394" spans="1:14" x14ac:dyDescent="0.2">
      <c r="A2394" s="7"/>
      <c r="B2394" s="13">
        <v>1100122</v>
      </c>
      <c r="C2394" s="14" t="s">
        <v>518</v>
      </c>
      <c r="D2394" s="14" t="s">
        <v>519</v>
      </c>
      <c r="E2394" s="13">
        <v>3531</v>
      </c>
      <c r="F2394" s="12" t="s">
        <v>298</v>
      </c>
      <c r="G2394" s="12" t="s">
        <v>50</v>
      </c>
      <c r="H2394" s="15">
        <v>20700</v>
      </c>
      <c r="I2394" s="12"/>
      <c r="J2394" s="12"/>
      <c r="K2394" s="46"/>
      <c r="L2394" s="46"/>
      <c r="M2394" s="15">
        <f t="shared" si="120"/>
        <v>20700</v>
      </c>
      <c r="N2394" s="12"/>
    </row>
    <row r="2395" spans="1:14" x14ac:dyDescent="0.2">
      <c r="A2395" s="7"/>
      <c r="B2395" s="13">
        <v>1100122</v>
      </c>
      <c r="C2395" s="14" t="s">
        <v>518</v>
      </c>
      <c r="D2395" s="14" t="s">
        <v>519</v>
      </c>
      <c r="E2395" s="13">
        <v>3591</v>
      </c>
      <c r="F2395" s="12" t="s">
        <v>298</v>
      </c>
      <c r="G2395" s="12" t="s">
        <v>93</v>
      </c>
      <c r="H2395" s="15">
        <v>35000</v>
      </c>
      <c r="I2395" s="12"/>
      <c r="J2395" s="12"/>
      <c r="K2395" s="46"/>
      <c r="L2395" s="46"/>
      <c r="M2395" s="15">
        <f t="shared" si="120"/>
        <v>35000</v>
      </c>
      <c r="N2395" s="12"/>
    </row>
    <row r="2396" spans="1:14" x14ac:dyDescent="0.2">
      <c r="A2396" s="7"/>
      <c r="B2396" s="13">
        <v>1100122</v>
      </c>
      <c r="C2396" s="14" t="s">
        <v>518</v>
      </c>
      <c r="D2396" s="14" t="s">
        <v>519</v>
      </c>
      <c r="E2396" s="13">
        <v>5111</v>
      </c>
      <c r="F2396" s="12" t="s">
        <v>298</v>
      </c>
      <c r="G2396" s="12" t="s">
        <v>137</v>
      </c>
      <c r="H2396" s="15">
        <v>15000</v>
      </c>
      <c r="I2396" s="12"/>
      <c r="J2396" s="12"/>
      <c r="K2396" s="46"/>
      <c r="L2396" s="46"/>
      <c r="M2396" s="15">
        <f t="shared" si="120"/>
        <v>15000</v>
      </c>
      <c r="N2396" s="12"/>
    </row>
    <row r="2397" spans="1:14" ht="45" x14ac:dyDescent="0.2">
      <c r="A2397" s="7">
        <v>15</v>
      </c>
      <c r="B2397" s="13">
        <v>1100122</v>
      </c>
      <c r="C2397" s="14" t="s">
        <v>518</v>
      </c>
      <c r="D2397" s="14" t="s">
        <v>519</v>
      </c>
      <c r="E2397" s="13">
        <v>5151</v>
      </c>
      <c r="F2397" s="12" t="s">
        <v>298</v>
      </c>
      <c r="G2397" s="12" t="s">
        <v>128</v>
      </c>
      <c r="H2397" s="15">
        <v>30000</v>
      </c>
      <c r="I2397" s="12"/>
      <c r="J2397" s="12"/>
      <c r="K2397" s="46"/>
      <c r="L2397" s="30">
        <v>30000</v>
      </c>
      <c r="M2397" s="15">
        <f t="shared" si="120"/>
        <v>0</v>
      </c>
      <c r="N2397" s="35" t="s">
        <v>1804</v>
      </c>
    </row>
    <row r="2398" spans="1:14" x14ac:dyDescent="0.2">
      <c r="A2398" s="7"/>
      <c r="B2398" s="13">
        <v>1100122</v>
      </c>
      <c r="C2398" s="14" t="s">
        <v>518</v>
      </c>
      <c r="D2398" s="14" t="s">
        <v>519</v>
      </c>
      <c r="E2398" s="13">
        <v>5152</v>
      </c>
      <c r="F2398" s="12" t="s">
        <v>298</v>
      </c>
      <c r="G2398" s="12" t="s">
        <v>218</v>
      </c>
      <c r="H2398" s="15">
        <v>5175</v>
      </c>
      <c r="I2398" s="12"/>
      <c r="J2398" s="12"/>
      <c r="K2398" s="46"/>
      <c r="L2398" s="46"/>
      <c r="M2398" s="15">
        <f t="shared" si="120"/>
        <v>5175</v>
      </c>
      <c r="N2398" s="12"/>
    </row>
    <row r="2399" spans="1:14" x14ac:dyDescent="0.2">
      <c r="A2399" s="7"/>
      <c r="B2399" s="13">
        <v>1100122</v>
      </c>
      <c r="C2399" s="14" t="s">
        <v>518</v>
      </c>
      <c r="D2399" s="14" t="s">
        <v>519</v>
      </c>
      <c r="E2399" s="13">
        <v>5621</v>
      </c>
      <c r="F2399" s="12" t="s">
        <v>298</v>
      </c>
      <c r="G2399" s="12" t="s">
        <v>426</v>
      </c>
      <c r="H2399" s="15">
        <v>10350</v>
      </c>
      <c r="I2399" s="12"/>
      <c r="J2399" s="12"/>
      <c r="K2399" s="12"/>
      <c r="L2399" s="12"/>
      <c r="M2399" s="15">
        <f t="shared" si="120"/>
        <v>10350</v>
      </c>
      <c r="N2399" s="12"/>
    </row>
    <row r="2400" spans="1:14" x14ac:dyDescent="0.2">
      <c r="A2400" s="7"/>
      <c r="B2400" s="13">
        <v>1100122</v>
      </c>
      <c r="C2400" s="14" t="s">
        <v>518</v>
      </c>
      <c r="D2400" s="14" t="s">
        <v>519</v>
      </c>
      <c r="E2400" s="13">
        <v>5651</v>
      </c>
      <c r="F2400" s="12" t="s">
        <v>298</v>
      </c>
      <c r="G2400" s="12" t="s">
        <v>109</v>
      </c>
      <c r="H2400" s="15">
        <v>10000</v>
      </c>
      <c r="I2400" s="12"/>
      <c r="J2400" s="12"/>
      <c r="K2400" s="12"/>
      <c r="L2400" s="12"/>
      <c r="M2400" s="15">
        <f t="shared" si="120"/>
        <v>10000</v>
      </c>
      <c r="N2400" s="12"/>
    </row>
    <row r="2401" spans="1:14" x14ac:dyDescent="0.2">
      <c r="A2401" s="7"/>
      <c r="B2401" s="13">
        <v>1100122</v>
      </c>
      <c r="C2401" s="14" t="s">
        <v>518</v>
      </c>
      <c r="D2401" s="14" t="s">
        <v>519</v>
      </c>
      <c r="E2401" s="13">
        <v>5671</v>
      </c>
      <c r="F2401" s="12" t="s">
        <v>298</v>
      </c>
      <c r="G2401" s="12" t="s">
        <v>210</v>
      </c>
      <c r="H2401" s="15">
        <v>20700</v>
      </c>
      <c r="I2401" s="12"/>
      <c r="J2401" s="12"/>
      <c r="K2401" s="12"/>
      <c r="L2401" s="12"/>
      <c r="M2401" s="15">
        <f t="shared" si="120"/>
        <v>20700</v>
      </c>
      <c r="N2401" s="12"/>
    </row>
    <row r="2402" spans="1:14" ht="45" x14ac:dyDescent="0.2">
      <c r="A2402" s="7" t="s">
        <v>1880</v>
      </c>
      <c r="B2402" s="13">
        <v>1500522</v>
      </c>
      <c r="C2402" s="14" t="s">
        <v>518</v>
      </c>
      <c r="D2402" s="14" t="s">
        <v>519</v>
      </c>
      <c r="E2402" s="13">
        <v>1131</v>
      </c>
      <c r="F2402" s="12" t="s">
        <v>298</v>
      </c>
      <c r="G2402" s="14" t="s">
        <v>55</v>
      </c>
      <c r="H2402" s="15">
        <v>1656435.3</v>
      </c>
      <c r="I2402" s="12"/>
      <c r="J2402" s="12"/>
      <c r="K2402" s="29"/>
      <c r="L2402" s="30">
        <v>43000</v>
      </c>
      <c r="M2402" s="15">
        <f t="shared" si="120"/>
        <v>1613435.3</v>
      </c>
      <c r="N2402" s="35" t="s">
        <v>1886</v>
      </c>
    </row>
    <row r="2403" spans="1:14" x14ac:dyDescent="0.2">
      <c r="A2403" s="7"/>
      <c r="B2403" s="13">
        <v>1500522</v>
      </c>
      <c r="C2403" s="14" t="s">
        <v>518</v>
      </c>
      <c r="D2403" s="14" t="s">
        <v>519</v>
      </c>
      <c r="E2403" s="13">
        <v>1321</v>
      </c>
      <c r="F2403" s="12" t="s">
        <v>298</v>
      </c>
      <c r="G2403" s="12" t="s">
        <v>56</v>
      </c>
      <c r="H2403" s="15">
        <v>45455.11</v>
      </c>
      <c r="I2403" s="12"/>
      <c r="J2403" s="12"/>
      <c r="K2403" s="29"/>
      <c r="L2403" s="30"/>
      <c r="M2403" s="15">
        <f t="shared" si="120"/>
        <v>45455.11</v>
      </c>
      <c r="N2403" s="12"/>
    </row>
    <row r="2404" spans="1:14" x14ac:dyDescent="0.2">
      <c r="A2404" s="7"/>
      <c r="B2404" s="13">
        <v>1500522</v>
      </c>
      <c r="C2404" s="14" t="s">
        <v>518</v>
      </c>
      <c r="D2404" s="14" t="s">
        <v>519</v>
      </c>
      <c r="E2404" s="13">
        <v>1322</v>
      </c>
      <c r="F2404" s="12" t="s">
        <v>298</v>
      </c>
      <c r="G2404" s="12" t="s">
        <v>166</v>
      </c>
      <c r="H2404" s="15">
        <v>35000</v>
      </c>
      <c r="I2404" s="12"/>
      <c r="J2404" s="12"/>
      <c r="K2404" s="12"/>
      <c r="L2404" s="12"/>
      <c r="M2404" s="15">
        <f t="shared" si="120"/>
        <v>35000</v>
      </c>
      <c r="N2404" s="12"/>
    </row>
    <row r="2405" spans="1:14" x14ac:dyDescent="0.2">
      <c r="A2405" s="7"/>
      <c r="B2405" s="13">
        <v>1500522</v>
      </c>
      <c r="C2405" s="14" t="s">
        <v>518</v>
      </c>
      <c r="D2405" s="14" t="s">
        <v>519</v>
      </c>
      <c r="E2405" s="13">
        <v>1323</v>
      </c>
      <c r="F2405" s="12" t="s">
        <v>298</v>
      </c>
      <c r="G2405" s="12" t="s">
        <v>57</v>
      </c>
      <c r="H2405" s="15">
        <v>181026.61</v>
      </c>
      <c r="I2405" s="12"/>
      <c r="J2405" s="12"/>
      <c r="K2405" s="29"/>
      <c r="L2405" s="30"/>
      <c r="M2405" s="15">
        <f t="shared" si="120"/>
        <v>181026.61</v>
      </c>
      <c r="N2405" s="12"/>
    </row>
    <row r="2406" spans="1:14" ht="15" x14ac:dyDescent="0.2">
      <c r="A2406" s="7"/>
      <c r="B2406" s="13">
        <v>1500522</v>
      </c>
      <c r="C2406" s="14" t="s">
        <v>518</v>
      </c>
      <c r="D2406" s="14" t="s">
        <v>519</v>
      </c>
      <c r="E2406" s="13">
        <v>1331</v>
      </c>
      <c r="F2406" s="12" t="s">
        <v>298</v>
      </c>
      <c r="G2406" s="12" t="s">
        <v>167</v>
      </c>
      <c r="H2406" s="15">
        <v>26000</v>
      </c>
      <c r="I2406" s="12"/>
      <c r="J2406" s="12"/>
      <c r="K2406" s="29"/>
      <c r="L2406" s="30"/>
      <c r="M2406" s="15">
        <f t="shared" si="120"/>
        <v>26000</v>
      </c>
      <c r="N2406" s="31"/>
    </row>
    <row r="2407" spans="1:14" x14ac:dyDescent="0.2">
      <c r="A2407" s="7"/>
      <c r="B2407" s="13">
        <v>1500522</v>
      </c>
      <c r="C2407" s="14" t="s">
        <v>518</v>
      </c>
      <c r="D2407" s="14" t="s">
        <v>519</v>
      </c>
      <c r="E2407" s="13">
        <v>1332</v>
      </c>
      <c r="F2407" s="12" t="s">
        <v>298</v>
      </c>
      <c r="G2407" s="12" t="s">
        <v>168</v>
      </c>
      <c r="H2407" s="15">
        <v>115000</v>
      </c>
      <c r="I2407" s="12"/>
      <c r="J2407" s="12"/>
      <c r="K2407" s="12"/>
      <c r="L2407" s="12"/>
      <c r="M2407" s="15">
        <f t="shared" si="120"/>
        <v>115000</v>
      </c>
      <c r="N2407" s="12"/>
    </row>
    <row r="2408" spans="1:14" x14ac:dyDescent="0.2">
      <c r="A2408" s="7"/>
      <c r="B2408" s="13">
        <v>1500522</v>
      </c>
      <c r="C2408" s="14" t="s">
        <v>518</v>
      </c>
      <c r="D2408" s="14" t="s">
        <v>519</v>
      </c>
      <c r="E2408" s="13">
        <v>1413</v>
      </c>
      <c r="F2408" s="12" t="s">
        <v>298</v>
      </c>
      <c r="G2408" s="12" t="s">
        <v>58</v>
      </c>
      <c r="H2408" s="15">
        <v>438946.53</v>
      </c>
      <c r="I2408" s="12"/>
      <c r="J2408" s="12"/>
      <c r="K2408" s="12"/>
      <c r="L2408" s="12"/>
      <c r="M2408" s="15">
        <f t="shared" si="120"/>
        <v>438946.53</v>
      </c>
      <c r="N2408" s="12"/>
    </row>
    <row r="2409" spans="1:14" x14ac:dyDescent="0.2">
      <c r="A2409" s="7"/>
      <c r="B2409" s="13">
        <v>1500522</v>
      </c>
      <c r="C2409" s="14" t="s">
        <v>518</v>
      </c>
      <c r="D2409" s="14" t="s">
        <v>519</v>
      </c>
      <c r="E2409" s="13">
        <v>1421</v>
      </c>
      <c r="F2409" s="12" t="s">
        <v>298</v>
      </c>
      <c r="G2409" s="12" t="s">
        <v>59</v>
      </c>
      <c r="H2409" s="15">
        <v>115593.21</v>
      </c>
      <c r="I2409" s="12"/>
      <c r="J2409" s="12"/>
      <c r="K2409" s="12"/>
      <c r="L2409" s="12"/>
      <c r="M2409" s="15">
        <f t="shared" si="120"/>
        <v>115593.21</v>
      </c>
      <c r="N2409" s="12"/>
    </row>
    <row r="2410" spans="1:14" x14ac:dyDescent="0.2">
      <c r="A2410" s="7"/>
      <c r="B2410" s="13">
        <v>1500522</v>
      </c>
      <c r="C2410" s="14" t="s">
        <v>518</v>
      </c>
      <c r="D2410" s="14" t="s">
        <v>519</v>
      </c>
      <c r="E2410" s="13">
        <v>1431</v>
      </c>
      <c r="F2410" s="12" t="s">
        <v>298</v>
      </c>
      <c r="G2410" s="12" t="s">
        <v>60</v>
      </c>
      <c r="H2410" s="15">
        <v>115715.25</v>
      </c>
      <c r="I2410" s="12"/>
      <c r="J2410" s="12"/>
      <c r="K2410" s="12"/>
      <c r="L2410" s="12"/>
      <c r="M2410" s="15">
        <f t="shared" si="120"/>
        <v>115715.25</v>
      </c>
      <c r="N2410" s="12"/>
    </row>
    <row r="2411" spans="1:14" ht="45" x14ac:dyDescent="0.2">
      <c r="A2411" s="7" t="s">
        <v>1882</v>
      </c>
      <c r="B2411" s="13">
        <v>1500522</v>
      </c>
      <c r="C2411" s="14" t="s">
        <v>518</v>
      </c>
      <c r="D2411" s="14" t="s">
        <v>519</v>
      </c>
      <c r="E2411" s="13">
        <v>1542</v>
      </c>
      <c r="F2411" s="12" t="s">
        <v>298</v>
      </c>
      <c r="G2411" s="12" t="s">
        <v>63</v>
      </c>
      <c r="H2411" s="15">
        <v>164290.85</v>
      </c>
      <c r="I2411" s="12"/>
      <c r="J2411" s="12"/>
      <c r="K2411" s="29">
        <v>4700</v>
      </c>
      <c r="L2411" s="12"/>
      <c r="M2411" s="15">
        <f t="shared" si="120"/>
        <v>168990.85</v>
      </c>
      <c r="N2411" s="35" t="s">
        <v>1886</v>
      </c>
    </row>
    <row r="2412" spans="1:14" ht="45" x14ac:dyDescent="0.2">
      <c r="A2412" s="7" t="s">
        <v>1883</v>
      </c>
      <c r="B2412" s="13">
        <v>1500522</v>
      </c>
      <c r="C2412" s="14" t="s">
        <v>518</v>
      </c>
      <c r="D2412" s="14" t="s">
        <v>519</v>
      </c>
      <c r="E2412" s="13">
        <v>1543</v>
      </c>
      <c r="F2412" s="12" t="s">
        <v>298</v>
      </c>
      <c r="G2412" s="12" t="s">
        <v>64</v>
      </c>
      <c r="H2412" s="15">
        <v>145396.1</v>
      </c>
      <c r="I2412" s="12"/>
      <c r="J2412" s="12"/>
      <c r="K2412" s="29">
        <v>4100</v>
      </c>
      <c r="L2412" s="12"/>
      <c r="M2412" s="15">
        <f t="shared" si="120"/>
        <v>149496.1</v>
      </c>
      <c r="N2412" s="35" t="s">
        <v>1886</v>
      </c>
    </row>
    <row r="2413" spans="1:14" ht="45" x14ac:dyDescent="0.2">
      <c r="A2413" s="7" t="s">
        <v>1884</v>
      </c>
      <c r="B2413" s="13">
        <v>1500522</v>
      </c>
      <c r="C2413" s="14" t="s">
        <v>518</v>
      </c>
      <c r="D2413" s="14" t="s">
        <v>519</v>
      </c>
      <c r="E2413" s="13">
        <v>1544</v>
      </c>
      <c r="F2413" s="12" t="s">
        <v>298</v>
      </c>
      <c r="G2413" s="12" t="s">
        <v>65</v>
      </c>
      <c r="H2413" s="15">
        <v>30164.69</v>
      </c>
      <c r="I2413" s="12"/>
      <c r="J2413" s="12"/>
      <c r="K2413" s="29">
        <v>2300</v>
      </c>
      <c r="L2413" s="30"/>
      <c r="M2413" s="15">
        <f t="shared" si="120"/>
        <v>32464.69</v>
      </c>
      <c r="N2413" s="35" t="s">
        <v>1886</v>
      </c>
    </row>
    <row r="2414" spans="1:14" x14ac:dyDescent="0.2">
      <c r="A2414" s="7"/>
      <c r="B2414" s="13">
        <v>1500522</v>
      </c>
      <c r="C2414" s="14" t="s">
        <v>518</v>
      </c>
      <c r="D2414" s="14" t="s">
        <v>519</v>
      </c>
      <c r="E2414" s="13">
        <v>1591</v>
      </c>
      <c r="F2414" s="12" t="s">
        <v>298</v>
      </c>
      <c r="G2414" s="12" t="s">
        <v>111</v>
      </c>
      <c r="H2414" s="15">
        <v>6518.67</v>
      </c>
      <c r="I2414" s="12"/>
      <c r="J2414" s="12"/>
      <c r="K2414" s="12"/>
      <c r="L2414" s="12"/>
      <c r="M2414" s="15">
        <f t="shared" si="120"/>
        <v>6518.67</v>
      </c>
      <c r="N2414" s="12"/>
    </row>
    <row r="2415" spans="1:14" ht="45" x14ac:dyDescent="0.2">
      <c r="A2415" s="7">
        <v>43</v>
      </c>
      <c r="B2415" s="13">
        <v>1500522</v>
      </c>
      <c r="C2415" s="14" t="s">
        <v>518</v>
      </c>
      <c r="D2415" s="14" t="s">
        <v>519</v>
      </c>
      <c r="E2415" s="13">
        <v>3981</v>
      </c>
      <c r="F2415" s="12" t="s">
        <v>298</v>
      </c>
      <c r="G2415" s="12" t="s">
        <v>66</v>
      </c>
      <c r="H2415" s="15">
        <v>48576.5</v>
      </c>
      <c r="I2415" s="12"/>
      <c r="J2415" s="12"/>
      <c r="K2415" s="29">
        <v>13000</v>
      </c>
      <c r="L2415" s="30"/>
      <c r="M2415" s="15">
        <f t="shared" si="120"/>
        <v>61576.5</v>
      </c>
      <c r="N2415" s="35" t="s">
        <v>1865</v>
      </c>
    </row>
    <row r="2416" spans="1:14" ht="15" x14ac:dyDescent="0.25">
      <c r="A2416" s="7"/>
      <c r="B2416" s="23" t="s">
        <v>520</v>
      </c>
      <c r="C2416" s="23"/>
      <c r="D2416" s="23"/>
      <c r="E2416" s="23"/>
      <c r="F2416" s="24"/>
      <c r="G2416" s="25" t="s">
        <v>18</v>
      </c>
      <c r="H2416" s="27">
        <v>3783033.82</v>
      </c>
      <c r="I2416" s="27">
        <f t="shared" ref="I2416:L2416" si="121">SUM(I2377:I2415)</f>
        <v>0</v>
      </c>
      <c r="J2416" s="27">
        <f t="shared" si="121"/>
        <v>0</v>
      </c>
      <c r="K2416" s="27">
        <f t="shared" si="121"/>
        <v>54100</v>
      </c>
      <c r="L2416" s="27">
        <f t="shared" si="121"/>
        <v>73000</v>
      </c>
      <c r="M2416" s="27">
        <f>SUM(M2377:M2415)</f>
        <v>3764133.82</v>
      </c>
      <c r="N2416" s="12"/>
    </row>
    <row r="2417" spans="1:14" ht="15" x14ac:dyDescent="0.25">
      <c r="A2417" s="7"/>
      <c r="B2417" s="23" t="s">
        <v>521</v>
      </c>
      <c r="C2417" s="21"/>
      <c r="D2417" s="21"/>
      <c r="E2417" s="32"/>
      <c r="F2417" s="21"/>
      <c r="G2417" s="33"/>
      <c r="H2417" s="21"/>
      <c r="I2417" s="21"/>
      <c r="J2417" s="21"/>
      <c r="K2417" s="21"/>
      <c r="L2417" s="21"/>
      <c r="M2417" s="21"/>
      <c r="N2417" s="12"/>
    </row>
    <row r="2418" spans="1:14" x14ac:dyDescent="0.2">
      <c r="A2418" s="7"/>
      <c r="B2418" s="13">
        <v>1100122</v>
      </c>
      <c r="C2418" s="14" t="s">
        <v>522</v>
      </c>
      <c r="D2418" s="14" t="s">
        <v>523</v>
      </c>
      <c r="E2418" s="13">
        <v>2111</v>
      </c>
      <c r="F2418" s="12" t="s">
        <v>360</v>
      </c>
      <c r="G2418" s="12" t="s">
        <v>37</v>
      </c>
      <c r="H2418" s="15">
        <v>19282</v>
      </c>
      <c r="I2418" s="12"/>
      <c r="J2418" s="12"/>
      <c r="K2418" s="12"/>
      <c r="L2418" s="12"/>
      <c r="M2418" s="15">
        <f t="shared" ref="M2418:M2454" si="122">H2418+I2418-J2418+K2418-L2418</f>
        <v>19282</v>
      </c>
      <c r="N2418" s="12"/>
    </row>
    <row r="2419" spans="1:14" ht="15" x14ac:dyDescent="0.25">
      <c r="A2419" s="7"/>
      <c r="B2419" s="13">
        <v>1100122</v>
      </c>
      <c r="C2419" s="14" t="s">
        <v>522</v>
      </c>
      <c r="D2419" s="14" t="s">
        <v>523</v>
      </c>
      <c r="E2419" s="13">
        <v>2141</v>
      </c>
      <c r="F2419" s="12" t="s">
        <v>360</v>
      </c>
      <c r="G2419" s="12" t="s">
        <v>39</v>
      </c>
      <c r="H2419" s="15">
        <v>3404.7999999999993</v>
      </c>
      <c r="I2419" s="12"/>
      <c r="J2419" s="12"/>
      <c r="K2419" s="12"/>
      <c r="L2419" s="30"/>
      <c r="M2419" s="15">
        <f t="shared" si="122"/>
        <v>3404.7999999999993</v>
      </c>
      <c r="N2419" s="94"/>
    </row>
    <row r="2420" spans="1:14" ht="15" x14ac:dyDescent="0.25">
      <c r="A2420" s="7"/>
      <c r="B2420" s="13">
        <v>1100122</v>
      </c>
      <c r="C2420" s="44" t="s">
        <v>522</v>
      </c>
      <c r="D2420" s="44" t="s">
        <v>523</v>
      </c>
      <c r="E2420" s="13">
        <v>2142</v>
      </c>
      <c r="F2420" s="34" t="s">
        <v>360</v>
      </c>
      <c r="G2420" s="12" t="s">
        <v>1791</v>
      </c>
      <c r="H2420" s="15">
        <v>2663.2</v>
      </c>
      <c r="I2420" s="12"/>
      <c r="J2420" s="12"/>
      <c r="K2420" s="29"/>
      <c r="L2420" s="30"/>
      <c r="M2420" s="15">
        <f t="shared" si="122"/>
        <v>2663.2</v>
      </c>
      <c r="N2420" s="94"/>
    </row>
    <row r="2421" spans="1:14" x14ac:dyDescent="0.2">
      <c r="A2421" s="7"/>
      <c r="B2421" s="13">
        <v>1100122</v>
      </c>
      <c r="C2421" s="14" t="s">
        <v>522</v>
      </c>
      <c r="D2421" s="14" t="s">
        <v>523</v>
      </c>
      <c r="E2421" s="13">
        <v>2161</v>
      </c>
      <c r="F2421" s="12" t="s">
        <v>360</v>
      </c>
      <c r="G2421" s="12" t="s">
        <v>40</v>
      </c>
      <c r="H2421" s="15">
        <v>16068</v>
      </c>
      <c r="I2421" s="12"/>
      <c r="J2421" s="12"/>
      <c r="K2421" s="12"/>
      <c r="L2421" s="30"/>
      <c r="M2421" s="15">
        <f t="shared" si="122"/>
        <v>16068</v>
      </c>
      <c r="N2421" s="12"/>
    </row>
    <row r="2422" spans="1:14" ht="15" x14ac:dyDescent="0.25">
      <c r="A2422" s="7"/>
      <c r="B2422" s="13">
        <v>1100122</v>
      </c>
      <c r="C2422" s="14" t="s">
        <v>522</v>
      </c>
      <c r="D2422" s="14" t="s">
        <v>523</v>
      </c>
      <c r="E2422" s="13">
        <v>2212</v>
      </c>
      <c r="F2422" s="12" t="s">
        <v>360</v>
      </c>
      <c r="G2422" s="12" t="s">
        <v>41</v>
      </c>
      <c r="H2422" s="15">
        <v>0</v>
      </c>
      <c r="I2422" s="12"/>
      <c r="J2422" s="12"/>
      <c r="K2422" s="12"/>
      <c r="L2422" s="30"/>
      <c r="M2422" s="15">
        <f t="shared" si="122"/>
        <v>0</v>
      </c>
      <c r="N2422" s="94"/>
    </row>
    <row r="2423" spans="1:14" x14ac:dyDescent="0.2">
      <c r="A2423" s="7"/>
      <c r="B2423" s="13">
        <v>1100122</v>
      </c>
      <c r="C2423" s="14" t="s">
        <v>522</v>
      </c>
      <c r="D2423" s="14" t="s">
        <v>523</v>
      </c>
      <c r="E2423" s="13">
        <v>2411</v>
      </c>
      <c r="F2423" s="12" t="s">
        <v>360</v>
      </c>
      <c r="G2423" s="12" t="s">
        <v>75</v>
      </c>
      <c r="H2423" s="15">
        <v>16780</v>
      </c>
      <c r="I2423" s="12"/>
      <c r="J2423" s="12"/>
      <c r="K2423" s="12"/>
      <c r="L2423" s="30"/>
      <c r="M2423" s="15">
        <f t="shared" si="122"/>
        <v>16780</v>
      </c>
      <c r="N2423" s="12"/>
    </row>
    <row r="2424" spans="1:14" ht="15" x14ac:dyDescent="0.25">
      <c r="A2424" s="7"/>
      <c r="B2424" s="13">
        <v>1100122</v>
      </c>
      <c r="C2424" s="14" t="s">
        <v>522</v>
      </c>
      <c r="D2424" s="14" t="s">
        <v>523</v>
      </c>
      <c r="E2424" s="13">
        <v>2421</v>
      </c>
      <c r="F2424" s="12" t="s">
        <v>360</v>
      </c>
      <c r="G2424" s="12" t="s">
        <v>130</v>
      </c>
      <c r="H2424" s="15">
        <v>14828.28</v>
      </c>
      <c r="I2424" s="12"/>
      <c r="J2424" s="12"/>
      <c r="K2424" s="12"/>
      <c r="L2424" s="30"/>
      <c r="M2424" s="15">
        <f t="shared" si="122"/>
        <v>14828.28</v>
      </c>
      <c r="N2424" s="94"/>
    </row>
    <row r="2425" spans="1:14" x14ac:dyDescent="0.2">
      <c r="A2425" s="7"/>
      <c r="B2425" s="13">
        <v>1100122</v>
      </c>
      <c r="C2425" s="14" t="s">
        <v>522</v>
      </c>
      <c r="D2425" s="14" t="s">
        <v>523</v>
      </c>
      <c r="E2425" s="13">
        <v>2461</v>
      </c>
      <c r="F2425" s="12" t="s">
        <v>360</v>
      </c>
      <c r="G2425" s="12" t="s">
        <v>43</v>
      </c>
      <c r="H2425" s="15">
        <v>7210000</v>
      </c>
      <c r="I2425" s="12"/>
      <c r="J2425" s="12"/>
      <c r="K2425" s="12"/>
      <c r="L2425" s="30"/>
      <c r="M2425" s="15">
        <f t="shared" si="122"/>
        <v>7210000</v>
      </c>
      <c r="N2425" s="12"/>
    </row>
    <row r="2426" spans="1:14" ht="15" x14ac:dyDescent="0.25">
      <c r="A2426" s="7"/>
      <c r="B2426" s="13">
        <v>1100122</v>
      </c>
      <c r="C2426" s="14" t="s">
        <v>522</v>
      </c>
      <c r="D2426" s="14" t="s">
        <v>523</v>
      </c>
      <c r="E2426" s="13">
        <v>2471</v>
      </c>
      <c r="F2426" s="12" t="s">
        <v>360</v>
      </c>
      <c r="G2426" s="12" t="s">
        <v>78</v>
      </c>
      <c r="H2426" s="15">
        <v>87122</v>
      </c>
      <c r="I2426" s="12"/>
      <c r="J2426" s="12"/>
      <c r="K2426" s="12"/>
      <c r="L2426" s="30"/>
      <c r="M2426" s="15">
        <f t="shared" si="122"/>
        <v>87122</v>
      </c>
      <c r="N2426" s="94"/>
    </row>
    <row r="2427" spans="1:14" ht="15" x14ac:dyDescent="0.25">
      <c r="A2427" s="7"/>
      <c r="B2427" s="13">
        <v>1100122</v>
      </c>
      <c r="C2427" s="14" t="s">
        <v>522</v>
      </c>
      <c r="D2427" s="14" t="s">
        <v>523</v>
      </c>
      <c r="E2427" s="13">
        <v>2491</v>
      </c>
      <c r="F2427" s="12" t="s">
        <v>360</v>
      </c>
      <c r="G2427" s="12" t="s">
        <v>80</v>
      </c>
      <c r="H2427" s="15">
        <v>10000</v>
      </c>
      <c r="I2427" s="12"/>
      <c r="J2427" s="12"/>
      <c r="K2427" s="12"/>
      <c r="L2427" s="30"/>
      <c r="M2427" s="15">
        <f t="shared" si="122"/>
        <v>10000</v>
      </c>
      <c r="N2427" s="94"/>
    </row>
    <row r="2428" spans="1:14" ht="15" x14ac:dyDescent="0.25">
      <c r="A2428" s="7"/>
      <c r="B2428" s="13">
        <v>1100122</v>
      </c>
      <c r="C2428" s="14" t="s">
        <v>522</v>
      </c>
      <c r="D2428" s="14" t="s">
        <v>523</v>
      </c>
      <c r="E2428" s="13">
        <v>2561</v>
      </c>
      <c r="F2428" s="12" t="s">
        <v>360</v>
      </c>
      <c r="G2428" s="12" t="s">
        <v>81</v>
      </c>
      <c r="H2428" s="15">
        <v>1424.5</v>
      </c>
      <c r="I2428" s="12"/>
      <c r="J2428" s="12"/>
      <c r="K2428" s="12"/>
      <c r="L2428" s="30"/>
      <c r="M2428" s="15">
        <f t="shared" si="122"/>
        <v>1424.5</v>
      </c>
      <c r="N2428" s="94"/>
    </row>
    <row r="2429" spans="1:14" ht="15" x14ac:dyDescent="0.25">
      <c r="A2429" s="7"/>
      <c r="B2429" s="13">
        <v>1100122</v>
      </c>
      <c r="C2429" s="14" t="s">
        <v>522</v>
      </c>
      <c r="D2429" s="14" t="s">
        <v>523</v>
      </c>
      <c r="E2429" s="13">
        <v>2722</v>
      </c>
      <c r="F2429" s="12" t="s">
        <v>360</v>
      </c>
      <c r="G2429" s="12" t="s">
        <v>82</v>
      </c>
      <c r="H2429" s="15">
        <v>41424</v>
      </c>
      <c r="I2429" s="12"/>
      <c r="J2429" s="12"/>
      <c r="K2429" s="12"/>
      <c r="L2429" s="30"/>
      <c r="M2429" s="15">
        <f t="shared" si="122"/>
        <v>41424</v>
      </c>
      <c r="N2429" s="94"/>
    </row>
    <row r="2430" spans="1:14" ht="15" x14ac:dyDescent="0.25">
      <c r="A2430" s="7"/>
      <c r="B2430" s="13">
        <v>1100122</v>
      </c>
      <c r="C2430" s="14" t="s">
        <v>522</v>
      </c>
      <c r="D2430" s="14" t="s">
        <v>523</v>
      </c>
      <c r="E2430" s="13">
        <v>2911</v>
      </c>
      <c r="F2430" s="12" t="s">
        <v>360</v>
      </c>
      <c r="G2430" s="12" t="s">
        <v>44</v>
      </c>
      <c r="H2430" s="15">
        <v>84750</v>
      </c>
      <c r="I2430" s="12"/>
      <c r="J2430" s="12"/>
      <c r="K2430" s="29"/>
      <c r="L2430" s="30"/>
      <c r="M2430" s="15">
        <f t="shared" si="122"/>
        <v>84750</v>
      </c>
      <c r="N2430" s="94"/>
    </row>
    <row r="2431" spans="1:14" ht="15" x14ac:dyDescent="0.25">
      <c r="A2431" s="7"/>
      <c r="B2431" s="13">
        <v>1100122</v>
      </c>
      <c r="C2431" s="14" t="s">
        <v>522</v>
      </c>
      <c r="D2431" s="14" t="s">
        <v>523</v>
      </c>
      <c r="E2431" s="13">
        <v>2961</v>
      </c>
      <c r="F2431" s="12" t="s">
        <v>360</v>
      </c>
      <c r="G2431" s="12" t="s">
        <v>123</v>
      </c>
      <c r="H2431" s="15">
        <v>330000</v>
      </c>
      <c r="I2431" s="12"/>
      <c r="J2431" s="12"/>
      <c r="K2431" s="29"/>
      <c r="L2431" s="30"/>
      <c r="M2431" s="15">
        <f t="shared" si="122"/>
        <v>330000</v>
      </c>
      <c r="N2431" s="94"/>
    </row>
    <row r="2432" spans="1:14" ht="15" x14ac:dyDescent="0.25">
      <c r="A2432" s="7"/>
      <c r="B2432" s="13">
        <v>1100122</v>
      </c>
      <c r="C2432" s="14" t="s">
        <v>522</v>
      </c>
      <c r="D2432" s="14" t="s">
        <v>523</v>
      </c>
      <c r="E2432" s="13">
        <v>3111</v>
      </c>
      <c r="F2432" s="12" t="s">
        <v>360</v>
      </c>
      <c r="G2432" s="12" t="s">
        <v>242</v>
      </c>
      <c r="H2432" s="15">
        <v>2030</v>
      </c>
      <c r="I2432" s="12"/>
      <c r="J2432" s="12"/>
      <c r="K2432" s="12"/>
      <c r="L2432" s="30"/>
      <c r="M2432" s="15">
        <f t="shared" si="122"/>
        <v>2030</v>
      </c>
      <c r="N2432" s="94"/>
    </row>
    <row r="2433" spans="1:15" ht="15" x14ac:dyDescent="0.25">
      <c r="A2433" s="7"/>
      <c r="B2433" s="13">
        <v>1100122</v>
      </c>
      <c r="C2433" s="14" t="s">
        <v>522</v>
      </c>
      <c r="D2433" s="14" t="s">
        <v>523</v>
      </c>
      <c r="E2433" s="13">
        <v>3511</v>
      </c>
      <c r="F2433" s="12" t="s">
        <v>360</v>
      </c>
      <c r="G2433" s="12" t="s">
        <v>91</v>
      </c>
      <c r="H2433" s="15">
        <v>0</v>
      </c>
      <c r="I2433" s="12"/>
      <c r="J2433" s="12"/>
      <c r="K2433" s="12"/>
      <c r="L2433" s="30"/>
      <c r="M2433" s="15">
        <f t="shared" si="122"/>
        <v>0</v>
      </c>
      <c r="N2433" s="94"/>
    </row>
    <row r="2434" spans="1:15" ht="15" x14ac:dyDescent="0.2">
      <c r="A2434" s="7"/>
      <c r="B2434" s="13">
        <v>1100122</v>
      </c>
      <c r="C2434" s="14" t="s">
        <v>522</v>
      </c>
      <c r="D2434" s="14" t="s">
        <v>523</v>
      </c>
      <c r="E2434" s="13">
        <v>3551</v>
      </c>
      <c r="F2434" s="12" t="s">
        <v>360</v>
      </c>
      <c r="G2434" s="12" t="s">
        <v>124</v>
      </c>
      <c r="H2434" s="15">
        <v>380000</v>
      </c>
      <c r="I2434" s="12"/>
      <c r="J2434" s="12"/>
      <c r="K2434" s="29"/>
      <c r="L2434" s="30"/>
      <c r="M2434" s="15">
        <f t="shared" si="122"/>
        <v>380000</v>
      </c>
      <c r="N2434" s="65"/>
    </row>
    <row r="2435" spans="1:15" ht="15" x14ac:dyDescent="0.25">
      <c r="A2435" s="7"/>
      <c r="B2435" s="13">
        <v>1100122</v>
      </c>
      <c r="C2435" s="14" t="s">
        <v>522</v>
      </c>
      <c r="D2435" s="14" t="s">
        <v>523</v>
      </c>
      <c r="E2435" s="13">
        <v>3571</v>
      </c>
      <c r="F2435" s="12" t="s">
        <v>360</v>
      </c>
      <c r="G2435" s="12" t="s">
        <v>92</v>
      </c>
      <c r="H2435" s="15">
        <v>0</v>
      </c>
      <c r="I2435" s="12"/>
      <c r="J2435" s="12"/>
      <c r="K2435" s="12"/>
      <c r="L2435" s="30"/>
      <c r="M2435" s="15">
        <f t="shared" si="122"/>
        <v>0</v>
      </c>
      <c r="N2435" s="94"/>
      <c r="O2435" s="59"/>
    </row>
    <row r="2436" spans="1:15" ht="15" x14ac:dyDescent="0.2">
      <c r="A2436" s="7"/>
      <c r="B2436" s="13">
        <v>1100122</v>
      </c>
      <c r="C2436" s="14" t="s">
        <v>522</v>
      </c>
      <c r="D2436" s="14" t="s">
        <v>523</v>
      </c>
      <c r="E2436" s="13">
        <v>3591</v>
      </c>
      <c r="F2436" s="12" t="s">
        <v>360</v>
      </c>
      <c r="G2436" s="12" t="s">
        <v>93</v>
      </c>
      <c r="H2436" s="15">
        <v>5698</v>
      </c>
      <c r="I2436" s="12"/>
      <c r="J2436" s="12"/>
      <c r="K2436" s="46"/>
      <c r="L2436" s="30"/>
      <c r="M2436" s="15">
        <f t="shared" si="122"/>
        <v>5698</v>
      </c>
      <c r="N2436" s="65"/>
    </row>
    <row r="2437" spans="1:15" ht="15" x14ac:dyDescent="0.25">
      <c r="A2437" s="7"/>
      <c r="B2437" s="13">
        <v>1100122</v>
      </c>
      <c r="C2437" s="14" t="s">
        <v>522</v>
      </c>
      <c r="D2437" s="14" t="s">
        <v>523</v>
      </c>
      <c r="E2437" s="13">
        <v>5411</v>
      </c>
      <c r="F2437" s="12" t="s">
        <v>360</v>
      </c>
      <c r="G2437" s="12" t="s">
        <v>108</v>
      </c>
      <c r="H2437" s="15">
        <v>6642959.0599999996</v>
      </c>
      <c r="I2437" s="12"/>
      <c r="J2437" s="12"/>
      <c r="K2437" s="42"/>
      <c r="L2437" s="46"/>
      <c r="M2437" s="15">
        <f t="shared" si="122"/>
        <v>6642959.0599999996</v>
      </c>
      <c r="N2437" s="94"/>
    </row>
    <row r="2438" spans="1:15" ht="15" x14ac:dyDescent="0.25">
      <c r="A2438" s="7"/>
      <c r="B2438" s="13">
        <v>1100122</v>
      </c>
      <c r="C2438" s="14" t="s">
        <v>522</v>
      </c>
      <c r="D2438" s="14" t="s">
        <v>523</v>
      </c>
      <c r="E2438" s="13">
        <v>5671</v>
      </c>
      <c r="F2438" s="12" t="s">
        <v>360</v>
      </c>
      <c r="G2438" s="12" t="s">
        <v>210</v>
      </c>
      <c r="H2438" s="15">
        <v>24483.16</v>
      </c>
      <c r="I2438" s="12"/>
      <c r="J2438" s="12"/>
      <c r="K2438" s="46"/>
      <c r="L2438" s="30"/>
      <c r="M2438" s="15">
        <f t="shared" si="122"/>
        <v>24483.16</v>
      </c>
      <c r="N2438" s="94"/>
    </row>
    <row r="2439" spans="1:15" x14ac:dyDescent="0.2">
      <c r="A2439" s="7"/>
      <c r="B2439" s="13">
        <v>1500522</v>
      </c>
      <c r="C2439" s="14" t="s">
        <v>522</v>
      </c>
      <c r="D2439" s="14" t="s">
        <v>523</v>
      </c>
      <c r="E2439" s="13">
        <v>1131</v>
      </c>
      <c r="F2439" s="12" t="s">
        <v>360</v>
      </c>
      <c r="G2439" s="14" t="s">
        <v>55</v>
      </c>
      <c r="H2439" s="15">
        <v>3412129.08</v>
      </c>
      <c r="I2439" s="12"/>
      <c r="J2439" s="12"/>
      <c r="K2439" s="29"/>
      <c r="L2439" s="30"/>
      <c r="M2439" s="15">
        <f t="shared" si="122"/>
        <v>3412129.08</v>
      </c>
      <c r="N2439" s="12"/>
    </row>
    <row r="2440" spans="1:15" x14ac:dyDescent="0.2">
      <c r="A2440" s="7"/>
      <c r="B2440" s="13">
        <v>1500522</v>
      </c>
      <c r="C2440" s="14" t="s">
        <v>522</v>
      </c>
      <c r="D2440" s="14" t="s">
        <v>523</v>
      </c>
      <c r="E2440" s="13">
        <v>1321</v>
      </c>
      <c r="F2440" s="12" t="s">
        <v>360</v>
      </c>
      <c r="G2440" s="12" t="s">
        <v>56</v>
      </c>
      <c r="H2440" s="15">
        <v>95974.15</v>
      </c>
      <c r="I2440" s="12"/>
      <c r="J2440" s="12"/>
      <c r="K2440" s="29"/>
      <c r="L2440" s="30"/>
      <c r="M2440" s="15">
        <f t="shared" si="122"/>
        <v>95974.15</v>
      </c>
      <c r="N2440" s="12"/>
    </row>
    <row r="2441" spans="1:15" x14ac:dyDescent="0.2">
      <c r="A2441" s="7"/>
      <c r="B2441" s="13">
        <v>1500522</v>
      </c>
      <c r="C2441" s="14" t="s">
        <v>522</v>
      </c>
      <c r="D2441" s="14" t="s">
        <v>523</v>
      </c>
      <c r="E2441" s="13">
        <v>1323</v>
      </c>
      <c r="F2441" s="12" t="s">
        <v>360</v>
      </c>
      <c r="G2441" s="12" t="s">
        <v>57</v>
      </c>
      <c r="H2441" s="15">
        <v>376492.74</v>
      </c>
      <c r="I2441" s="12"/>
      <c r="J2441" s="12"/>
      <c r="K2441" s="29"/>
      <c r="L2441" s="30"/>
      <c r="M2441" s="15">
        <f t="shared" si="122"/>
        <v>376492.74</v>
      </c>
      <c r="N2441" s="12"/>
    </row>
    <row r="2442" spans="1:15" x14ac:dyDescent="0.2">
      <c r="A2442" s="7"/>
      <c r="B2442" s="13">
        <v>1500522</v>
      </c>
      <c r="C2442" s="14" t="s">
        <v>522</v>
      </c>
      <c r="D2442" s="14" t="s">
        <v>523</v>
      </c>
      <c r="E2442" s="13">
        <v>1331</v>
      </c>
      <c r="F2442" s="12" t="s">
        <v>360</v>
      </c>
      <c r="G2442" s="12" t="s">
        <v>167</v>
      </c>
      <c r="H2442" s="15">
        <v>85000</v>
      </c>
      <c r="I2442" s="12"/>
      <c r="J2442" s="12"/>
      <c r="K2442" s="12"/>
      <c r="L2442" s="12"/>
      <c r="M2442" s="15">
        <f t="shared" si="122"/>
        <v>85000</v>
      </c>
      <c r="N2442" s="12"/>
    </row>
    <row r="2443" spans="1:15" x14ac:dyDescent="0.2">
      <c r="A2443" s="7"/>
      <c r="B2443" s="13">
        <v>1500522</v>
      </c>
      <c r="C2443" s="14" t="s">
        <v>522</v>
      </c>
      <c r="D2443" s="14" t="s">
        <v>523</v>
      </c>
      <c r="E2443" s="13">
        <v>1332</v>
      </c>
      <c r="F2443" s="12" t="s">
        <v>360</v>
      </c>
      <c r="G2443" s="12" t="s">
        <v>168</v>
      </c>
      <c r="H2443" s="15">
        <v>17000</v>
      </c>
      <c r="I2443" s="12"/>
      <c r="J2443" s="12"/>
      <c r="K2443" s="12"/>
      <c r="L2443" s="12"/>
      <c r="M2443" s="15">
        <f t="shared" si="122"/>
        <v>17000</v>
      </c>
      <c r="N2443" s="12"/>
    </row>
    <row r="2444" spans="1:15" x14ac:dyDescent="0.2">
      <c r="A2444" s="7"/>
      <c r="B2444" s="13">
        <v>1500522</v>
      </c>
      <c r="C2444" s="14" t="s">
        <v>522</v>
      </c>
      <c r="D2444" s="14" t="s">
        <v>523</v>
      </c>
      <c r="E2444" s="13">
        <v>1413</v>
      </c>
      <c r="F2444" s="12" t="s">
        <v>360</v>
      </c>
      <c r="G2444" s="12" t="s">
        <v>58</v>
      </c>
      <c r="H2444" s="15">
        <v>850206.5</v>
      </c>
      <c r="I2444" s="12"/>
      <c r="J2444" s="12"/>
      <c r="K2444" s="12"/>
      <c r="L2444" s="12"/>
      <c r="M2444" s="15">
        <f t="shared" si="122"/>
        <v>850206.5</v>
      </c>
      <c r="N2444" s="12"/>
    </row>
    <row r="2445" spans="1:15" x14ac:dyDescent="0.2">
      <c r="A2445" s="7"/>
      <c r="B2445" s="13">
        <v>1500522</v>
      </c>
      <c r="C2445" s="14" t="s">
        <v>522</v>
      </c>
      <c r="D2445" s="14" t="s">
        <v>523</v>
      </c>
      <c r="E2445" s="13">
        <v>1421</v>
      </c>
      <c r="F2445" s="12" t="s">
        <v>360</v>
      </c>
      <c r="G2445" s="12" t="s">
        <v>59</v>
      </c>
      <c r="H2445" s="15">
        <v>196730.21</v>
      </c>
      <c r="I2445" s="12"/>
      <c r="J2445" s="12"/>
      <c r="K2445" s="12"/>
      <c r="L2445" s="12"/>
      <c r="M2445" s="15">
        <f t="shared" si="122"/>
        <v>196730.21</v>
      </c>
      <c r="N2445" s="12"/>
    </row>
    <row r="2446" spans="1:15" x14ac:dyDescent="0.2">
      <c r="A2446" s="7"/>
      <c r="B2446" s="13">
        <v>1500522</v>
      </c>
      <c r="C2446" s="14" t="s">
        <v>522</v>
      </c>
      <c r="D2446" s="14" t="s">
        <v>523</v>
      </c>
      <c r="E2446" s="13">
        <v>1431</v>
      </c>
      <c r="F2446" s="12" t="s">
        <v>360</v>
      </c>
      <c r="G2446" s="12" t="s">
        <v>60</v>
      </c>
      <c r="H2446" s="15">
        <v>237342.79</v>
      </c>
      <c r="I2446" s="12"/>
      <c r="J2446" s="12"/>
      <c r="K2446" s="12"/>
      <c r="L2446" s="12"/>
      <c r="M2446" s="15">
        <f t="shared" si="122"/>
        <v>237342.79</v>
      </c>
      <c r="N2446" s="12"/>
    </row>
    <row r="2447" spans="1:15" x14ac:dyDescent="0.2">
      <c r="A2447" s="7"/>
      <c r="B2447" s="13">
        <v>1500522</v>
      </c>
      <c r="C2447" s="14" t="s">
        <v>522</v>
      </c>
      <c r="D2447" s="14" t="s">
        <v>523</v>
      </c>
      <c r="E2447" s="13">
        <v>1542</v>
      </c>
      <c r="F2447" s="12" t="s">
        <v>360</v>
      </c>
      <c r="G2447" s="12" t="s">
        <v>63</v>
      </c>
      <c r="H2447" s="15">
        <v>285882.86</v>
      </c>
      <c r="I2447" s="12"/>
      <c r="J2447" s="12"/>
      <c r="K2447" s="29"/>
      <c r="L2447" s="12"/>
      <c r="M2447" s="15">
        <f t="shared" si="122"/>
        <v>285882.86</v>
      </c>
      <c r="N2447" s="12"/>
    </row>
    <row r="2448" spans="1:15" x14ac:dyDescent="0.2">
      <c r="A2448" s="7"/>
      <c r="B2448" s="13">
        <v>1500522</v>
      </c>
      <c r="C2448" s="14" t="s">
        <v>522</v>
      </c>
      <c r="D2448" s="14" t="s">
        <v>523</v>
      </c>
      <c r="E2448" s="13">
        <v>1543</v>
      </c>
      <c r="F2448" s="12" t="s">
        <v>360</v>
      </c>
      <c r="G2448" s="12" t="s">
        <v>64</v>
      </c>
      <c r="H2448" s="15">
        <v>245120.73</v>
      </c>
      <c r="I2448" s="12"/>
      <c r="J2448" s="12"/>
      <c r="K2448" s="29"/>
      <c r="L2448" s="12"/>
      <c r="M2448" s="15">
        <f t="shared" si="122"/>
        <v>245120.73</v>
      </c>
      <c r="N2448" s="12"/>
    </row>
    <row r="2449" spans="1:14" x14ac:dyDescent="0.2">
      <c r="A2449" s="7"/>
      <c r="B2449" s="13">
        <v>1500522</v>
      </c>
      <c r="C2449" s="14" t="s">
        <v>522</v>
      </c>
      <c r="D2449" s="14" t="s">
        <v>523</v>
      </c>
      <c r="E2449" s="13">
        <v>1544</v>
      </c>
      <c r="F2449" s="12" t="s">
        <v>360</v>
      </c>
      <c r="G2449" s="12" t="s">
        <v>65</v>
      </c>
      <c r="H2449" s="15">
        <v>53466.31</v>
      </c>
      <c r="I2449" s="12"/>
      <c r="J2449" s="12"/>
      <c r="K2449" s="29"/>
      <c r="L2449" s="30"/>
      <c r="M2449" s="15">
        <f t="shared" si="122"/>
        <v>53466.31</v>
      </c>
      <c r="N2449" s="12"/>
    </row>
    <row r="2450" spans="1:14" x14ac:dyDescent="0.2">
      <c r="A2450" s="7"/>
      <c r="B2450" s="13">
        <v>1500522</v>
      </c>
      <c r="C2450" s="14" t="s">
        <v>522</v>
      </c>
      <c r="D2450" s="14" t="s">
        <v>523</v>
      </c>
      <c r="E2450" s="13">
        <v>1591</v>
      </c>
      <c r="F2450" s="12" t="s">
        <v>360</v>
      </c>
      <c r="G2450" s="12" t="s">
        <v>111</v>
      </c>
      <c r="H2450" s="15">
        <v>13037.34</v>
      </c>
      <c r="I2450" s="12"/>
      <c r="J2450" s="12"/>
      <c r="K2450" s="12"/>
      <c r="L2450" s="12"/>
      <c r="M2450" s="15">
        <f t="shared" si="122"/>
        <v>13037.34</v>
      </c>
      <c r="N2450" s="12"/>
    </row>
    <row r="2451" spans="1:14" ht="45" x14ac:dyDescent="0.2">
      <c r="A2451" s="7">
        <v>43</v>
      </c>
      <c r="B2451" s="13">
        <v>1500522</v>
      </c>
      <c r="C2451" s="14" t="s">
        <v>522</v>
      </c>
      <c r="D2451" s="14" t="s">
        <v>523</v>
      </c>
      <c r="E2451" s="13">
        <v>3981</v>
      </c>
      <c r="F2451" s="12" t="s">
        <v>360</v>
      </c>
      <c r="G2451" s="12" t="s">
        <v>66</v>
      </c>
      <c r="H2451" s="15">
        <v>91794.03</v>
      </c>
      <c r="I2451" s="12"/>
      <c r="J2451" s="12"/>
      <c r="K2451" s="29">
        <v>22000</v>
      </c>
      <c r="L2451" s="30"/>
      <c r="M2451" s="15">
        <f t="shared" si="122"/>
        <v>113794.03</v>
      </c>
      <c r="N2451" s="35" t="s">
        <v>1865</v>
      </c>
    </row>
    <row r="2452" spans="1:14" x14ac:dyDescent="0.2">
      <c r="A2452" s="7"/>
      <c r="B2452" s="13">
        <v>2510222</v>
      </c>
      <c r="C2452" s="14" t="s">
        <v>522</v>
      </c>
      <c r="D2452" s="14" t="s">
        <v>523</v>
      </c>
      <c r="E2452" s="13">
        <v>2461</v>
      </c>
      <c r="F2452" s="12" t="s">
        <v>360</v>
      </c>
      <c r="G2452" s="12" t="s">
        <v>43</v>
      </c>
      <c r="H2452" s="15">
        <v>14522675</v>
      </c>
      <c r="I2452" s="12"/>
      <c r="J2452" s="12"/>
      <c r="K2452" s="12"/>
      <c r="L2452" s="12"/>
      <c r="M2452" s="15">
        <f t="shared" si="122"/>
        <v>14522675</v>
      </c>
      <c r="N2452" s="12"/>
    </row>
    <row r="2453" spans="1:14" ht="15" x14ac:dyDescent="0.25">
      <c r="A2453" s="7"/>
      <c r="B2453" s="13">
        <v>2510222</v>
      </c>
      <c r="C2453" s="14" t="s">
        <v>522</v>
      </c>
      <c r="D2453" s="14" t="s">
        <v>523</v>
      </c>
      <c r="E2453" s="13">
        <v>3111</v>
      </c>
      <c r="F2453" s="12" t="s">
        <v>360</v>
      </c>
      <c r="G2453" s="12" t="s">
        <v>242</v>
      </c>
      <c r="H2453" s="15">
        <v>5557758</v>
      </c>
      <c r="I2453" s="12"/>
      <c r="J2453" s="12"/>
      <c r="K2453" s="12"/>
      <c r="L2453" s="30"/>
      <c r="M2453" s="15">
        <f t="shared" si="122"/>
        <v>5557758</v>
      </c>
      <c r="N2453" s="94"/>
    </row>
    <row r="2454" spans="1:14" ht="15" x14ac:dyDescent="0.25">
      <c r="A2454" s="7"/>
      <c r="B2454" s="13">
        <v>2510222</v>
      </c>
      <c r="C2454" s="14" t="s">
        <v>522</v>
      </c>
      <c r="D2454" s="14" t="s">
        <v>523</v>
      </c>
      <c r="E2454" s="13">
        <v>5411</v>
      </c>
      <c r="F2454" s="12" t="s">
        <v>360</v>
      </c>
      <c r="G2454" s="12" t="s">
        <v>108</v>
      </c>
      <c r="H2454" s="15">
        <v>3333979</v>
      </c>
      <c r="I2454" s="12"/>
      <c r="J2454" s="12"/>
      <c r="K2454" s="29"/>
      <c r="L2454" s="12"/>
      <c r="M2454" s="15">
        <f t="shared" si="122"/>
        <v>3333979</v>
      </c>
      <c r="N2454" s="94"/>
    </row>
    <row r="2455" spans="1:14" ht="15" x14ac:dyDescent="0.25">
      <c r="A2455" s="7"/>
      <c r="B2455" s="23" t="s">
        <v>524</v>
      </c>
      <c r="C2455" s="23"/>
      <c r="D2455" s="23"/>
      <c r="E2455" s="23"/>
      <c r="F2455" s="24"/>
      <c r="G2455" s="25" t="s">
        <v>18</v>
      </c>
      <c r="H2455" s="27">
        <v>44267505.739999995</v>
      </c>
      <c r="I2455" s="27">
        <f t="shared" ref="I2455:L2455" si="123">SUM(I2418:I2454)</f>
        <v>0</v>
      </c>
      <c r="J2455" s="27">
        <f t="shared" si="123"/>
        <v>0</v>
      </c>
      <c r="K2455" s="27">
        <f t="shared" si="123"/>
        <v>22000</v>
      </c>
      <c r="L2455" s="27">
        <f t="shared" si="123"/>
        <v>0</v>
      </c>
      <c r="M2455" s="27">
        <f>SUM(M2418:M2454)</f>
        <v>44289505.739999995</v>
      </c>
      <c r="N2455" s="12"/>
    </row>
    <row r="2456" spans="1:14" ht="15" x14ac:dyDescent="0.25">
      <c r="A2456" s="7"/>
      <c r="B2456" s="23" t="s">
        <v>525</v>
      </c>
      <c r="C2456" s="21"/>
      <c r="D2456" s="21"/>
      <c r="E2456" s="32"/>
      <c r="F2456" s="21"/>
      <c r="G2456" s="33"/>
      <c r="H2456" s="21"/>
      <c r="I2456" s="21"/>
      <c r="J2456" s="21"/>
      <c r="K2456" s="21"/>
      <c r="L2456" s="21"/>
      <c r="M2456" s="21"/>
      <c r="N2456" s="12"/>
    </row>
    <row r="2457" spans="1:14" x14ac:dyDescent="0.2">
      <c r="A2457" s="7"/>
      <c r="B2457" s="13">
        <v>1100122</v>
      </c>
      <c r="C2457" s="14" t="s">
        <v>526</v>
      </c>
      <c r="D2457" s="14" t="s">
        <v>527</v>
      </c>
      <c r="E2457" s="13">
        <v>2111</v>
      </c>
      <c r="F2457" s="12" t="s">
        <v>298</v>
      </c>
      <c r="G2457" s="12" t="s">
        <v>37</v>
      </c>
      <c r="H2457" s="15">
        <v>7245</v>
      </c>
      <c r="I2457" s="12"/>
      <c r="J2457" s="12"/>
      <c r="K2457" s="12"/>
      <c r="L2457" s="12"/>
      <c r="M2457" s="15">
        <f t="shared" ref="M2457:M2493" si="124">H2457+I2457-J2457+K2457-L2457</f>
        <v>7245</v>
      </c>
      <c r="N2457" s="12"/>
    </row>
    <row r="2458" spans="1:14" x14ac:dyDescent="0.2">
      <c r="A2458" s="7"/>
      <c r="B2458" s="13">
        <v>1100122</v>
      </c>
      <c r="C2458" s="14" t="s">
        <v>526</v>
      </c>
      <c r="D2458" s="14" t="s">
        <v>527</v>
      </c>
      <c r="E2458" s="13">
        <v>2121</v>
      </c>
      <c r="F2458" s="12" t="s">
        <v>298</v>
      </c>
      <c r="G2458" s="12" t="s">
        <v>119</v>
      </c>
      <c r="H2458" s="15">
        <v>245</v>
      </c>
      <c r="I2458" s="12"/>
      <c r="J2458" s="12"/>
      <c r="K2458" s="12"/>
      <c r="L2458" s="12"/>
      <c r="M2458" s="15">
        <f t="shared" si="124"/>
        <v>245</v>
      </c>
      <c r="N2458" s="12"/>
    </row>
    <row r="2459" spans="1:14" x14ac:dyDescent="0.2">
      <c r="A2459" s="7"/>
      <c r="B2459" s="13">
        <v>1100122</v>
      </c>
      <c r="C2459" s="14" t="s">
        <v>526</v>
      </c>
      <c r="D2459" s="14" t="s">
        <v>527</v>
      </c>
      <c r="E2459" s="13">
        <v>2141</v>
      </c>
      <c r="F2459" s="12" t="s">
        <v>298</v>
      </c>
      <c r="G2459" s="12" t="s">
        <v>39</v>
      </c>
      <c r="H2459" s="15">
        <v>13210</v>
      </c>
      <c r="I2459" s="12"/>
      <c r="J2459" s="12"/>
      <c r="K2459" s="12"/>
      <c r="L2459" s="12"/>
      <c r="M2459" s="15">
        <f t="shared" si="124"/>
        <v>13210</v>
      </c>
      <c r="N2459" s="12"/>
    </row>
    <row r="2460" spans="1:14" x14ac:dyDescent="0.2">
      <c r="A2460" s="7"/>
      <c r="B2460" s="13">
        <v>1100122</v>
      </c>
      <c r="C2460" s="14" t="s">
        <v>526</v>
      </c>
      <c r="D2460" s="14" t="s">
        <v>527</v>
      </c>
      <c r="E2460" s="13">
        <v>2161</v>
      </c>
      <c r="F2460" s="12" t="s">
        <v>298</v>
      </c>
      <c r="G2460" s="12" t="s">
        <v>40</v>
      </c>
      <c r="H2460" s="15">
        <v>140000</v>
      </c>
      <c r="I2460" s="12"/>
      <c r="J2460" s="12"/>
      <c r="K2460" s="12"/>
      <c r="L2460" s="12"/>
      <c r="M2460" s="15">
        <f t="shared" si="124"/>
        <v>140000</v>
      </c>
      <c r="N2460" s="12"/>
    </row>
    <row r="2461" spans="1:14" x14ac:dyDescent="0.2">
      <c r="A2461" s="7"/>
      <c r="B2461" s="13">
        <v>1100122</v>
      </c>
      <c r="C2461" s="14" t="s">
        <v>526</v>
      </c>
      <c r="D2461" s="14" t="s">
        <v>527</v>
      </c>
      <c r="E2461" s="13">
        <v>2212</v>
      </c>
      <c r="F2461" s="12" t="s">
        <v>298</v>
      </c>
      <c r="G2461" s="12" t="s">
        <v>41</v>
      </c>
      <c r="H2461" s="15">
        <v>5000</v>
      </c>
      <c r="I2461" s="12"/>
      <c r="J2461" s="12"/>
      <c r="K2461" s="12"/>
      <c r="L2461" s="12"/>
      <c r="M2461" s="15">
        <f t="shared" si="124"/>
        <v>5000</v>
      </c>
      <c r="N2461" s="12"/>
    </row>
    <row r="2462" spans="1:14" x14ac:dyDescent="0.2">
      <c r="A2462" s="7"/>
      <c r="B2462" s="13">
        <v>1100122</v>
      </c>
      <c r="C2462" s="14" t="s">
        <v>526</v>
      </c>
      <c r="D2462" s="14" t="s">
        <v>527</v>
      </c>
      <c r="E2462" s="13">
        <v>2411</v>
      </c>
      <c r="F2462" s="12" t="s">
        <v>298</v>
      </c>
      <c r="G2462" s="12" t="s">
        <v>75</v>
      </c>
      <c r="H2462" s="15">
        <v>70</v>
      </c>
      <c r="I2462" s="12"/>
      <c r="J2462" s="12"/>
      <c r="K2462" s="12"/>
      <c r="L2462" s="12"/>
      <c r="M2462" s="15">
        <f t="shared" si="124"/>
        <v>70</v>
      </c>
      <c r="N2462" s="12"/>
    </row>
    <row r="2463" spans="1:14" x14ac:dyDescent="0.2">
      <c r="A2463" s="7"/>
      <c r="B2463" s="13">
        <v>1100122</v>
      </c>
      <c r="C2463" s="14" t="s">
        <v>526</v>
      </c>
      <c r="D2463" s="14" t="s">
        <v>527</v>
      </c>
      <c r="E2463" s="13">
        <v>2421</v>
      </c>
      <c r="F2463" s="12" t="s">
        <v>298</v>
      </c>
      <c r="G2463" s="12" t="s">
        <v>130</v>
      </c>
      <c r="H2463" s="15">
        <v>5175</v>
      </c>
      <c r="I2463" s="12"/>
      <c r="J2463" s="12"/>
      <c r="K2463" s="12"/>
      <c r="L2463" s="12"/>
      <c r="M2463" s="15">
        <f t="shared" si="124"/>
        <v>5175</v>
      </c>
      <c r="N2463" s="12"/>
    </row>
    <row r="2464" spans="1:14" x14ac:dyDescent="0.2">
      <c r="A2464" s="7"/>
      <c r="B2464" s="13">
        <v>1100122</v>
      </c>
      <c r="C2464" s="14" t="s">
        <v>526</v>
      </c>
      <c r="D2464" s="14" t="s">
        <v>527</v>
      </c>
      <c r="E2464" s="13">
        <v>2431</v>
      </c>
      <c r="F2464" s="12" t="s">
        <v>298</v>
      </c>
      <c r="G2464" s="12" t="s">
        <v>76</v>
      </c>
      <c r="H2464" s="15">
        <v>2070</v>
      </c>
      <c r="I2464" s="12"/>
      <c r="J2464" s="12"/>
      <c r="K2464" s="12"/>
      <c r="L2464" s="12"/>
      <c r="M2464" s="15">
        <f t="shared" si="124"/>
        <v>2070</v>
      </c>
      <c r="N2464" s="12"/>
    </row>
    <row r="2465" spans="1:14" x14ac:dyDescent="0.2">
      <c r="A2465" s="7"/>
      <c r="B2465" s="13">
        <v>1100122</v>
      </c>
      <c r="C2465" s="14" t="s">
        <v>526</v>
      </c>
      <c r="D2465" s="14" t="s">
        <v>527</v>
      </c>
      <c r="E2465" s="13">
        <v>2451</v>
      </c>
      <c r="F2465" s="12" t="s">
        <v>298</v>
      </c>
      <c r="G2465" s="12" t="s">
        <v>120</v>
      </c>
      <c r="H2465" s="15">
        <v>1552</v>
      </c>
      <c r="I2465" s="12"/>
      <c r="J2465" s="12"/>
      <c r="K2465" s="12"/>
      <c r="L2465" s="12"/>
      <c r="M2465" s="15">
        <f t="shared" si="124"/>
        <v>1552</v>
      </c>
      <c r="N2465" s="12"/>
    </row>
    <row r="2466" spans="1:14" x14ac:dyDescent="0.2">
      <c r="A2466" s="7"/>
      <c r="B2466" s="13">
        <v>1100122</v>
      </c>
      <c r="C2466" s="14" t="s">
        <v>526</v>
      </c>
      <c r="D2466" s="14" t="s">
        <v>527</v>
      </c>
      <c r="E2466" s="13">
        <v>2461</v>
      </c>
      <c r="F2466" s="12" t="s">
        <v>298</v>
      </c>
      <c r="G2466" s="12" t="s">
        <v>43</v>
      </c>
      <c r="H2466" s="15">
        <v>10350</v>
      </c>
      <c r="I2466" s="12"/>
      <c r="J2466" s="12"/>
      <c r="K2466" s="12"/>
      <c r="L2466" s="12"/>
      <c r="M2466" s="15">
        <f t="shared" si="124"/>
        <v>10350</v>
      </c>
      <c r="N2466" s="12"/>
    </row>
    <row r="2467" spans="1:14" x14ac:dyDescent="0.2">
      <c r="A2467" s="7"/>
      <c r="B2467" s="13">
        <v>1100122</v>
      </c>
      <c r="C2467" s="14" t="s">
        <v>526</v>
      </c>
      <c r="D2467" s="14" t="s">
        <v>527</v>
      </c>
      <c r="E2467" s="13">
        <v>2471</v>
      </c>
      <c r="F2467" s="12" t="s">
        <v>298</v>
      </c>
      <c r="G2467" s="12" t="s">
        <v>78</v>
      </c>
      <c r="H2467" s="15">
        <v>7245</v>
      </c>
      <c r="I2467" s="12"/>
      <c r="J2467" s="12"/>
      <c r="K2467" s="12"/>
      <c r="L2467" s="12"/>
      <c r="M2467" s="15">
        <f t="shared" si="124"/>
        <v>7245</v>
      </c>
      <c r="N2467" s="12"/>
    </row>
    <row r="2468" spans="1:14" x14ac:dyDescent="0.2">
      <c r="A2468" s="7"/>
      <c r="B2468" s="13">
        <v>1100122</v>
      </c>
      <c r="C2468" s="14" t="s">
        <v>526</v>
      </c>
      <c r="D2468" s="14" t="s">
        <v>527</v>
      </c>
      <c r="E2468" s="13">
        <v>2491</v>
      </c>
      <c r="F2468" s="12" t="s">
        <v>298</v>
      </c>
      <c r="G2468" s="12" t="s">
        <v>80</v>
      </c>
      <c r="H2468" s="15">
        <v>65000</v>
      </c>
      <c r="I2468" s="12"/>
      <c r="J2468" s="12"/>
      <c r="K2468" s="12"/>
      <c r="L2468" s="12"/>
      <c r="M2468" s="15">
        <f t="shared" si="124"/>
        <v>65000</v>
      </c>
      <c r="N2468" s="12"/>
    </row>
    <row r="2469" spans="1:14" x14ac:dyDescent="0.2">
      <c r="A2469" s="7"/>
      <c r="B2469" s="13">
        <v>1100122</v>
      </c>
      <c r="C2469" s="14" t="s">
        <v>526</v>
      </c>
      <c r="D2469" s="14" t="s">
        <v>527</v>
      </c>
      <c r="E2469" s="13">
        <v>2511</v>
      </c>
      <c r="F2469" s="12" t="s">
        <v>298</v>
      </c>
      <c r="G2469" s="12" t="s">
        <v>143</v>
      </c>
      <c r="H2469" s="15">
        <v>7245</v>
      </c>
      <c r="I2469" s="12"/>
      <c r="J2469" s="12"/>
      <c r="K2469" s="12"/>
      <c r="L2469" s="12"/>
      <c r="M2469" s="15">
        <f t="shared" si="124"/>
        <v>7245</v>
      </c>
      <c r="N2469" s="12"/>
    </row>
    <row r="2470" spans="1:14" x14ac:dyDescent="0.2">
      <c r="A2470" s="7"/>
      <c r="B2470" s="13">
        <v>1100122</v>
      </c>
      <c r="C2470" s="14" t="s">
        <v>526</v>
      </c>
      <c r="D2470" s="14" t="s">
        <v>527</v>
      </c>
      <c r="E2470" s="13">
        <v>2561</v>
      </c>
      <c r="F2470" s="12" t="s">
        <v>298</v>
      </c>
      <c r="G2470" s="12" t="s">
        <v>81</v>
      </c>
      <c r="H2470" s="15">
        <v>18175</v>
      </c>
      <c r="I2470" s="12"/>
      <c r="J2470" s="12"/>
      <c r="K2470" s="12"/>
      <c r="L2470" s="12"/>
      <c r="M2470" s="15">
        <f t="shared" si="124"/>
        <v>18175</v>
      </c>
      <c r="N2470" s="12"/>
    </row>
    <row r="2471" spans="1:14" x14ac:dyDescent="0.2">
      <c r="A2471" s="7"/>
      <c r="B2471" s="13">
        <v>1100122</v>
      </c>
      <c r="C2471" s="14" t="s">
        <v>526</v>
      </c>
      <c r="D2471" s="14" t="s">
        <v>527</v>
      </c>
      <c r="E2471" s="13">
        <v>2722</v>
      </c>
      <c r="F2471" s="12" t="s">
        <v>298</v>
      </c>
      <c r="G2471" s="12" t="s">
        <v>82</v>
      </c>
      <c r="H2471" s="15">
        <v>2070</v>
      </c>
      <c r="I2471" s="12"/>
      <c r="J2471" s="12"/>
      <c r="K2471" s="12"/>
      <c r="L2471" s="12"/>
      <c r="M2471" s="15">
        <f t="shared" si="124"/>
        <v>2070</v>
      </c>
      <c r="N2471" s="12"/>
    </row>
    <row r="2472" spans="1:14" x14ac:dyDescent="0.2">
      <c r="A2472" s="7"/>
      <c r="B2472" s="13">
        <v>1100122</v>
      </c>
      <c r="C2472" s="14" t="s">
        <v>526</v>
      </c>
      <c r="D2472" s="14" t="s">
        <v>527</v>
      </c>
      <c r="E2472" s="13">
        <v>2911</v>
      </c>
      <c r="F2472" s="12" t="s">
        <v>298</v>
      </c>
      <c r="G2472" s="12" t="s">
        <v>44</v>
      </c>
      <c r="H2472" s="15">
        <v>210</v>
      </c>
      <c r="I2472" s="12"/>
      <c r="J2472" s="12"/>
      <c r="K2472" s="12"/>
      <c r="L2472" s="12"/>
      <c r="M2472" s="15">
        <f t="shared" si="124"/>
        <v>210</v>
      </c>
      <c r="N2472" s="12"/>
    </row>
    <row r="2473" spans="1:14" x14ac:dyDescent="0.2">
      <c r="A2473" s="7"/>
      <c r="B2473" s="13">
        <v>1100122</v>
      </c>
      <c r="C2473" s="14" t="s">
        <v>526</v>
      </c>
      <c r="D2473" s="14" t="s">
        <v>527</v>
      </c>
      <c r="E2473" s="13">
        <v>2921</v>
      </c>
      <c r="F2473" s="12" t="s">
        <v>298</v>
      </c>
      <c r="G2473" s="12" t="s">
        <v>122</v>
      </c>
      <c r="H2473" s="15">
        <v>5630</v>
      </c>
      <c r="I2473" s="12"/>
      <c r="J2473" s="12"/>
      <c r="K2473" s="12"/>
      <c r="L2473" s="12"/>
      <c r="M2473" s="15">
        <f t="shared" si="124"/>
        <v>5630</v>
      </c>
      <c r="N2473" s="12"/>
    </row>
    <row r="2474" spans="1:14" x14ac:dyDescent="0.2">
      <c r="A2474" s="7"/>
      <c r="B2474" s="13">
        <v>1100122</v>
      </c>
      <c r="C2474" s="14" t="s">
        <v>526</v>
      </c>
      <c r="D2474" s="14" t="s">
        <v>527</v>
      </c>
      <c r="E2474" s="13">
        <v>3511</v>
      </c>
      <c r="F2474" s="12" t="s">
        <v>298</v>
      </c>
      <c r="G2474" s="12" t="s">
        <v>91</v>
      </c>
      <c r="H2474" s="15">
        <v>30000</v>
      </c>
      <c r="I2474" s="12"/>
      <c r="J2474" s="12"/>
      <c r="K2474" s="12"/>
      <c r="L2474" s="12"/>
      <c r="M2474" s="15">
        <f t="shared" si="124"/>
        <v>30000</v>
      </c>
      <c r="N2474" s="12"/>
    </row>
    <row r="2475" spans="1:14" x14ac:dyDescent="0.2">
      <c r="A2475" s="7"/>
      <c r="B2475" s="13">
        <v>1100122</v>
      </c>
      <c r="C2475" s="14" t="s">
        <v>526</v>
      </c>
      <c r="D2475" s="14" t="s">
        <v>527</v>
      </c>
      <c r="E2475" s="13">
        <v>3581</v>
      </c>
      <c r="F2475" s="12" t="s">
        <v>298</v>
      </c>
      <c r="G2475" s="12" t="s">
        <v>163</v>
      </c>
      <c r="H2475" s="15">
        <v>2070</v>
      </c>
      <c r="I2475" s="12"/>
      <c r="J2475" s="12"/>
      <c r="K2475" s="12"/>
      <c r="L2475" s="12"/>
      <c r="M2475" s="15">
        <f t="shared" si="124"/>
        <v>2070</v>
      </c>
      <c r="N2475" s="12"/>
    </row>
    <row r="2476" spans="1:14" x14ac:dyDescent="0.2">
      <c r="A2476" s="7"/>
      <c r="B2476" s="13">
        <v>1100122</v>
      </c>
      <c r="C2476" s="14" t="s">
        <v>526</v>
      </c>
      <c r="D2476" s="14" t="s">
        <v>527</v>
      </c>
      <c r="E2476" s="13">
        <v>3591</v>
      </c>
      <c r="F2476" s="12" t="s">
        <v>298</v>
      </c>
      <c r="G2476" s="12" t="s">
        <v>93</v>
      </c>
      <c r="H2476" s="15">
        <v>17000</v>
      </c>
      <c r="I2476" s="12"/>
      <c r="J2476" s="12"/>
      <c r="K2476" s="12"/>
      <c r="L2476" s="12"/>
      <c r="M2476" s="15">
        <f t="shared" si="124"/>
        <v>17000</v>
      </c>
      <c r="N2476" s="12"/>
    </row>
    <row r="2477" spans="1:14" x14ac:dyDescent="0.2">
      <c r="A2477" s="7"/>
      <c r="B2477" s="13">
        <v>1100122</v>
      </c>
      <c r="C2477" s="14" t="s">
        <v>526</v>
      </c>
      <c r="D2477" s="14" t="s">
        <v>527</v>
      </c>
      <c r="E2477" s="13">
        <v>5111</v>
      </c>
      <c r="F2477" s="12" t="s">
        <v>298</v>
      </c>
      <c r="G2477" s="12" t="s">
        <v>137</v>
      </c>
      <c r="H2477" s="15">
        <v>2588</v>
      </c>
      <c r="I2477" s="12"/>
      <c r="J2477" s="12"/>
      <c r="K2477" s="12"/>
      <c r="L2477" s="12"/>
      <c r="M2477" s="15">
        <f t="shared" si="124"/>
        <v>2588</v>
      </c>
      <c r="N2477" s="12"/>
    </row>
    <row r="2478" spans="1:14" x14ac:dyDescent="0.2">
      <c r="A2478" s="7"/>
      <c r="B2478" s="13">
        <v>1100122</v>
      </c>
      <c r="C2478" s="14" t="s">
        <v>526</v>
      </c>
      <c r="D2478" s="14" t="s">
        <v>527</v>
      </c>
      <c r="E2478" s="13">
        <v>5151</v>
      </c>
      <c r="F2478" s="12" t="s">
        <v>298</v>
      </c>
      <c r="G2478" s="12" t="s">
        <v>128</v>
      </c>
      <c r="H2478" s="15">
        <v>5000</v>
      </c>
      <c r="I2478" s="12"/>
      <c r="J2478" s="12"/>
      <c r="K2478" s="12"/>
      <c r="L2478" s="12"/>
      <c r="M2478" s="15">
        <f t="shared" si="124"/>
        <v>5000</v>
      </c>
      <c r="N2478" s="12"/>
    </row>
    <row r="2479" spans="1:14" x14ac:dyDescent="0.2">
      <c r="A2479" s="7"/>
      <c r="B2479" s="13">
        <v>1100122</v>
      </c>
      <c r="C2479" s="14" t="s">
        <v>526</v>
      </c>
      <c r="D2479" s="14" t="s">
        <v>527</v>
      </c>
      <c r="E2479" s="13">
        <v>5191</v>
      </c>
      <c r="F2479" s="12" t="s">
        <v>298</v>
      </c>
      <c r="G2479" s="12" t="s">
        <v>198</v>
      </c>
      <c r="H2479" s="15">
        <v>140</v>
      </c>
      <c r="I2479" s="12"/>
      <c r="J2479" s="12"/>
      <c r="K2479" s="12"/>
      <c r="L2479" s="12"/>
      <c r="M2479" s="15">
        <f t="shared" si="124"/>
        <v>140</v>
      </c>
      <c r="N2479" s="12"/>
    </row>
    <row r="2480" spans="1:14" ht="45" x14ac:dyDescent="0.2">
      <c r="A2480" s="7" t="s">
        <v>1880</v>
      </c>
      <c r="B2480" s="13">
        <v>1500522</v>
      </c>
      <c r="C2480" s="14" t="s">
        <v>526</v>
      </c>
      <c r="D2480" s="14" t="s">
        <v>527</v>
      </c>
      <c r="E2480" s="13">
        <v>1131</v>
      </c>
      <c r="F2480" s="12" t="s">
        <v>298</v>
      </c>
      <c r="G2480" s="14" t="s">
        <v>55</v>
      </c>
      <c r="H2480" s="15">
        <v>1102580.25</v>
      </c>
      <c r="I2480" s="12"/>
      <c r="J2480" s="12"/>
      <c r="K2480" s="29">
        <v>4200</v>
      </c>
      <c r="L2480" s="30"/>
      <c r="M2480" s="15">
        <f t="shared" si="124"/>
        <v>1106780.25</v>
      </c>
      <c r="N2480" s="35" t="s">
        <v>1886</v>
      </c>
    </row>
    <row r="2481" spans="1:14" x14ac:dyDescent="0.2">
      <c r="A2481" s="7"/>
      <c r="B2481" s="13">
        <v>1500522</v>
      </c>
      <c r="C2481" s="14" t="s">
        <v>526</v>
      </c>
      <c r="D2481" s="14" t="s">
        <v>527</v>
      </c>
      <c r="E2481" s="13">
        <v>1321</v>
      </c>
      <c r="F2481" s="12" t="s">
        <v>298</v>
      </c>
      <c r="G2481" s="12" t="s">
        <v>56</v>
      </c>
      <c r="H2481" s="15">
        <v>31409.05</v>
      </c>
      <c r="I2481" s="12"/>
      <c r="J2481" s="12"/>
      <c r="K2481" s="29"/>
      <c r="L2481" s="30"/>
      <c r="M2481" s="15">
        <f t="shared" si="124"/>
        <v>31409.05</v>
      </c>
      <c r="N2481" s="12"/>
    </row>
    <row r="2482" spans="1:14" x14ac:dyDescent="0.2">
      <c r="A2482" s="7"/>
      <c r="B2482" s="13">
        <v>1500522</v>
      </c>
      <c r="C2482" s="14" t="s">
        <v>526</v>
      </c>
      <c r="D2482" s="14" t="s">
        <v>527</v>
      </c>
      <c r="E2482" s="13">
        <v>1322</v>
      </c>
      <c r="F2482" s="12" t="s">
        <v>298</v>
      </c>
      <c r="G2482" s="12" t="s">
        <v>166</v>
      </c>
      <c r="H2482" s="15">
        <v>18000</v>
      </c>
      <c r="I2482" s="12"/>
      <c r="J2482" s="12"/>
      <c r="K2482" s="12"/>
      <c r="L2482" s="12"/>
      <c r="M2482" s="15">
        <f t="shared" si="124"/>
        <v>18000</v>
      </c>
      <c r="N2482" s="12"/>
    </row>
    <row r="2483" spans="1:14" x14ac:dyDescent="0.2">
      <c r="A2483" s="7"/>
      <c r="B2483" s="13">
        <v>1500522</v>
      </c>
      <c r="C2483" s="14" t="s">
        <v>526</v>
      </c>
      <c r="D2483" s="14" t="s">
        <v>527</v>
      </c>
      <c r="E2483" s="13">
        <v>1323</v>
      </c>
      <c r="F2483" s="12" t="s">
        <v>298</v>
      </c>
      <c r="G2483" s="12" t="s">
        <v>57</v>
      </c>
      <c r="H2483" s="15">
        <v>123668.3</v>
      </c>
      <c r="I2483" s="12"/>
      <c r="J2483" s="12"/>
      <c r="K2483" s="29"/>
      <c r="L2483" s="30"/>
      <c r="M2483" s="15">
        <f t="shared" si="124"/>
        <v>123668.3</v>
      </c>
      <c r="N2483" s="12"/>
    </row>
    <row r="2484" spans="1:14" x14ac:dyDescent="0.2">
      <c r="A2484" s="7"/>
      <c r="B2484" s="13">
        <v>1500522</v>
      </c>
      <c r="C2484" s="14" t="s">
        <v>526</v>
      </c>
      <c r="D2484" s="14" t="s">
        <v>527</v>
      </c>
      <c r="E2484" s="13">
        <v>1331</v>
      </c>
      <c r="F2484" s="12" t="s">
        <v>298</v>
      </c>
      <c r="G2484" s="12" t="s">
        <v>167</v>
      </c>
      <c r="H2484" s="15">
        <v>2500</v>
      </c>
      <c r="I2484" s="12"/>
      <c r="J2484" s="12"/>
      <c r="K2484" s="12"/>
      <c r="L2484" s="12"/>
      <c r="M2484" s="15">
        <f t="shared" si="124"/>
        <v>2500</v>
      </c>
      <c r="N2484" s="12"/>
    </row>
    <row r="2485" spans="1:14" x14ac:dyDescent="0.2">
      <c r="A2485" s="7"/>
      <c r="B2485" s="13">
        <v>1500522</v>
      </c>
      <c r="C2485" s="14" t="s">
        <v>526</v>
      </c>
      <c r="D2485" s="14" t="s">
        <v>527</v>
      </c>
      <c r="E2485" s="13">
        <v>1332</v>
      </c>
      <c r="F2485" s="12" t="s">
        <v>298</v>
      </c>
      <c r="G2485" s="12" t="s">
        <v>168</v>
      </c>
      <c r="H2485" s="15">
        <v>60000</v>
      </c>
      <c r="I2485" s="12"/>
      <c r="J2485" s="12"/>
      <c r="K2485" s="12"/>
      <c r="L2485" s="12"/>
      <c r="M2485" s="15">
        <f t="shared" si="124"/>
        <v>60000</v>
      </c>
      <c r="N2485" s="12"/>
    </row>
    <row r="2486" spans="1:14" x14ac:dyDescent="0.2">
      <c r="A2486" s="7"/>
      <c r="B2486" s="13">
        <v>1500522</v>
      </c>
      <c r="C2486" s="14" t="s">
        <v>526</v>
      </c>
      <c r="D2486" s="14" t="s">
        <v>527</v>
      </c>
      <c r="E2486" s="13">
        <v>1413</v>
      </c>
      <c r="F2486" s="12" t="s">
        <v>298</v>
      </c>
      <c r="G2486" s="12" t="s">
        <v>58</v>
      </c>
      <c r="H2486" s="15">
        <v>276010.56</v>
      </c>
      <c r="I2486" s="12"/>
      <c r="J2486" s="12"/>
      <c r="K2486" s="12"/>
      <c r="L2486" s="12"/>
      <c r="M2486" s="15">
        <f t="shared" si="124"/>
        <v>276010.56</v>
      </c>
      <c r="N2486" s="12"/>
    </row>
    <row r="2487" spans="1:14" x14ac:dyDescent="0.2">
      <c r="A2487" s="7"/>
      <c r="B2487" s="13">
        <v>1500522</v>
      </c>
      <c r="C2487" s="14" t="s">
        <v>526</v>
      </c>
      <c r="D2487" s="14" t="s">
        <v>527</v>
      </c>
      <c r="E2487" s="13">
        <v>1421</v>
      </c>
      <c r="F2487" s="12" t="s">
        <v>298</v>
      </c>
      <c r="G2487" s="12" t="s">
        <v>59</v>
      </c>
      <c r="H2487" s="15">
        <v>64436.62</v>
      </c>
      <c r="I2487" s="12"/>
      <c r="J2487" s="12"/>
      <c r="K2487" s="12"/>
      <c r="L2487" s="12"/>
      <c r="M2487" s="15">
        <f t="shared" si="124"/>
        <v>64436.62</v>
      </c>
      <c r="N2487" s="12"/>
    </row>
    <row r="2488" spans="1:14" x14ac:dyDescent="0.2">
      <c r="A2488" s="7"/>
      <c r="B2488" s="13">
        <v>1500522</v>
      </c>
      <c r="C2488" s="14" t="s">
        <v>526</v>
      </c>
      <c r="D2488" s="14" t="s">
        <v>527</v>
      </c>
      <c r="E2488" s="13">
        <v>1431</v>
      </c>
      <c r="F2488" s="12" t="s">
        <v>298</v>
      </c>
      <c r="G2488" s="12" t="s">
        <v>60</v>
      </c>
      <c r="H2488" s="15">
        <v>77637.119999999995</v>
      </c>
      <c r="I2488" s="12"/>
      <c r="J2488" s="12"/>
      <c r="K2488" s="12"/>
      <c r="L2488" s="12"/>
      <c r="M2488" s="15">
        <f t="shared" si="124"/>
        <v>77637.119999999995</v>
      </c>
      <c r="N2488" s="12"/>
    </row>
    <row r="2489" spans="1:14" ht="45" x14ac:dyDescent="0.2">
      <c r="A2489" s="7" t="s">
        <v>1882</v>
      </c>
      <c r="B2489" s="13">
        <v>1500522</v>
      </c>
      <c r="C2489" s="14" t="s">
        <v>526</v>
      </c>
      <c r="D2489" s="14" t="s">
        <v>527</v>
      </c>
      <c r="E2489" s="13">
        <v>1542</v>
      </c>
      <c r="F2489" s="12" t="s">
        <v>298</v>
      </c>
      <c r="G2489" s="12" t="s">
        <v>63</v>
      </c>
      <c r="H2489" s="15">
        <v>94247.5</v>
      </c>
      <c r="I2489" s="12"/>
      <c r="J2489" s="12"/>
      <c r="K2489" s="29">
        <v>960</v>
      </c>
      <c r="L2489" s="12"/>
      <c r="M2489" s="15">
        <f t="shared" si="124"/>
        <v>95207.5</v>
      </c>
      <c r="N2489" s="35" t="s">
        <v>1886</v>
      </c>
    </row>
    <row r="2490" spans="1:14" ht="45" x14ac:dyDescent="0.2">
      <c r="A2490" s="7" t="s">
        <v>1883</v>
      </c>
      <c r="B2490" s="13">
        <v>1500522</v>
      </c>
      <c r="C2490" s="14" t="s">
        <v>526</v>
      </c>
      <c r="D2490" s="14" t="s">
        <v>527</v>
      </c>
      <c r="E2490" s="13">
        <v>1543</v>
      </c>
      <c r="F2490" s="12" t="s">
        <v>298</v>
      </c>
      <c r="G2490" s="12" t="s">
        <v>64</v>
      </c>
      <c r="H2490" s="15">
        <v>74483.45</v>
      </c>
      <c r="I2490" s="12"/>
      <c r="J2490" s="12"/>
      <c r="K2490" s="29">
        <v>900</v>
      </c>
      <c r="L2490" s="12"/>
      <c r="M2490" s="15">
        <f t="shared" si="124"/>
        <v>75383.45</v>
      </c>
      <c r="N2490" s="35" t="s">
        <v>1886</v>
      </c>
    </row>
    <row r="2491" spans="1:14" ht="45" x14ac:dyDescent="0.2">
      <c r="A2491" s="7" t="s">
        <v>1884</v>
      </c>
      <c r="B2491" s="13">
        <v>1500522</v>
      </c>
      <c r="C2491" s="14" t="s">
        <v>526</v>
      </c>
      <c r="D2491" s="14" t="s">
        <v>527</v>
      </c>
      <c r="E2491" s="13">
        <v>1544</v>
      </c>
      <c r="F2491" s="12" t="s">
        <v>298</v>
      </c>
      <c r="G2491" s="12" t="s">
        <v>65</v>
      </c>
      <c r="H2491" s="15">
        <v>17955.68</v>
      </c>
      <c r="I2491" s="12"/>
      <c r="J2491" s="12"/>
      <c r="K2491" s="29">
        <v>618</v>
      </c>
      <c r="L2491" s="30"/>
      <c r="M2491" s="15">
        <f t="shared" si="124"/>
        <v>18573.68</v>
      </c>
      <c r="N2491" s="35" t="s">
        <v>1886</v>
      </c>
    </row>
    <row r="2492" spans="1:14" x14ac:dyDescent="0.2">
      <c r="A2492" s="7"/>
      <c r="B2492" s="13">
        <v>1500522</v>
      </c>
      <c r="C2492" s="14" t="s">
        <v>526</v>
      </c>
      <c r="D2492" s="14" t="s">
        <v>527</v>
      </c>
      <c r="E2492" s="13">
        <v>1591</v>
      </c>
      <c r="F2492" s="12" t="s">
        <v>298</v>
      </c>
      <c r="G2492" s="12" t="s">
        <v>111</v>
      </c>
      <c r="H2492" s="15">
        <v>6518.67</v>
      </c>
      <c r="I2492" s="12"/>
      <c r="J2492" s="12"/>
      <c r="K2492" s="12"/>
      <c r="L2492" s="12"/>
      <c r="M2492" s="15">
        <f t="shared" si="124"/>
        <v>6518.67</v>
      </c>
      <c r="N2492" s="12"/>
    </row>
    <row r="2493" spans="1:14" ht="45" x14ac:dyDescent="0.2">
      <c r="A2493" s="7">
        <v>43</v>
      </c>
      <c r="B2493" s="13">
        <v>1500522</v>
      </c>
      <c r="C2493" s="14" t="s">
        <v>526</v>
      </c>
      <c r="D2493" s="14" t="s">
        <v>527</v>
      </c>
      <c r="E2493" s="13">
        <v>3981</v>
      </c>
      <c r="F2493" s="12" t="s">
        <v>298</v>
      </c>
      <c r="G2493" s="12" t="s">
        <v>66</v>
      </c>
      <c r="H2493" s="15">
        <v>32418.25</v>
      </c>
      <c r="I2493" s="12"/>
      <c r="J2493" s="12"/>
      <c r="K2493" s="29">
        <v>7000</v>
      </c>
      <c r="L2493" s="30"/>
      <c r="M2493" s="15">
        <f t="shared" si="124"/>
        <v>39418.25</v>
      </c>
      <c r="N2493" s="35" t="s">
        <v>1865</v>
      </c>
    </row>
    <row r="2494" spans="1:14" ht="15" x14ac:dyDescent="0.25">
      <c r="A2494" s="7"/>
      <c r="B2494" s="23" t="s">
        <v>528</v>
      </c>
      <c r="C2494" s="23"/>
      <c r="D2494" s="23"/>
      <c r="E2494" s="23"/>
      <c r="F2494" s="24"/>
      <c r="G2494" s="25" t="s">
        <v>18</v>
      </c>
      <c r="H2494" s="27">
        <v>2329155.4500000007</v>
      </c>
      <c r="I2494" s="27">
        <f t="shared" ref="I2494:L2494" si="125">SUM(I2457:I2493)</f>
        <v>0</v>
      </c>
      <c r="J2494" s="27">
        <f t="shared" si="125"/>
        <v>0</v>
      </c>
      <c r="K2494" s="27">
        <f t="shared" si="125"/>
        <v>13678</v>
      </c>
      <c r="L2494" s="27">
        <f t="shared" si="125"/>
        <v>0</v>
      </c>
      <c r="M2494" s="27">
        <f>SUM(M2457:M2493)</f>
        <v>2342833.4500000007</v>
      </c>
      <c r="N2494" s="12"/>
    </row>
    <row r="2495" spans="1:14" ht="15" x14ac:dyDescent="0.25">
      <c r="A2495" s="7"/>
      <c r="B2495" s="23" t="s">
        <v>529</v>
      </c>
      <c r="C2495" s="21"/>
      <c r="D2495" s="21"/>
      <c r="E2495" s="32"/>
      <c r="F2495" s="21"/>
      <c r="G2495" s="33"/>
      <c r="H2495" s="21"/>
      <c r="I2495" s="21"/>
      <c r="J2495" s="21"/>
      <c r="K2495" s="21"/>
      <c r="L2495" s="21"/>
      <c r="M2495" s="21"/>
      <c r="N2495" s="12"/>
    </row>
    <row r="2496" spans="1:14" ht="15" x14ac:dyDescent="0.25">
      <c r="A2496" s="7"/>
      <c r="B2496" s="13">
        <v>1100122</v>
      </c>
      <c r="C2496" s="14" t="s">
        <v>530</v>
      </c>
      <c r="D2496" s="14" t="s">
        <v>531</v>
      </c>
      <c r="E2496" s="13">
        <v>2111</v>
      </c>
      <c r="F2496" s="12" t="s">
        <v>31</v>
      </c>
      <c r="G2496" s="12" t="s">
        <v>37</v>
      </c>
      <c r="H2496" s="15">
        <v>20525</v>
      </c>
      <c r="I2496" s="12"/>
      <c r="J2496" s="12"/>
      <c r="K2496" s="29"/>
      <c r="L2496" s="46"/>
      <c r="M2496" s="15">
        <f t="shared" ref="M2496:M2531" si="126">H2496+I2496-J2496+K2496-L2496</f>
        <v>20525</v>
      </c>
      <c r="N2496" s="94"/>
    </row>
    <row r="2497" spans="1:14" ht="15" x14ac:dyDescent="0.25">
      <c r="A2497" s="7"/>
      <c r="B2497" s="13">
        <v>1100122</v>
      </c>
      <c r="C2497" s="44" t="s">
        <v>530</v>
      </c>
      <c r="D2497" s="44" t="s">
        <v>531</v>
      </c>
      <c r="E2497" s="13">
        <v>2141</v>
      </c>
      <c r="F2497" s="34" t="s">
        <v>31</v>
      </c>
      <c r="G2497" s="12" t="s">
        <v>39</v>
      </c>
      <c r="H2497" s="15">
        <v>5000</v>
      </c>
      <c r="I2497" s="12"/>
      <c r="J2497" s="12"/>
      <c r="K2497" s="29"/>
      <c r="L2497" s="46"/>
      <c r="M2497" s="15">
        <f t="shared" si="126"/>
        <v>5000</v>
      </c>
      <c r="N2497" s="94"/>
    </row>
    <row r="2498" spans="1:14" ht="15" x14ac:dyDescent="0.25">
      <c r="A2498" s="7"/>
      <c r="B2498" s="13">
        <v>1100122</v>
      </c>
      <c r="C2498" s="14" t="s">
        <v>530</v>
      </c>
      <c r="D2498" s="14" t="s">
        <v>531</v>
      </c>
      <c r="E2498" s="13">
        <v>2161</v>
      </c>
      <c r="F2498" s="12" t="s">
        <v>31</v>
      </c>
      <c r="G2498" s="12" t="s">
        <v>40</v>
      </c>
      <c r="H2498" s="15">
        <v>20350</v>
      </c>
      <c r="I2498" s="12"/>
      <c r="J2498" s="12"/>
      <c r="K2498" s="29"/>
      <c r="L2498" s="46"/>
      <c r="M2498" s="15">
        <f t="shared" si="126"/>
        <v>20350</v>
      </c>
      <c r="N2498" s="94"/>
    </row>
    <row r="2499" spans="1:14" x14ac:dyDescent="0.2">
      <c r="A2499" s="7"/>
      <c r="B2499" s="13">
        <v>1100122</v>
      </c>
      <c r="C2499" s="14" t="s">
        <v>530</v>
      </c>
      <c r="D2499" s="14" t="s">
        <v>531</v>
      </c>
      <c r="E2499" s="13">
        <v>2212</v>
      </c>
      <c r="F2499" s="12" t="s">
        <v>31</v>
      </c>
      <c r="G2499" s="12" t="s">
        <v>41</v>
      </c>
      <c r="H2499" s="15">
        <v>25875</v>
      </c>
      <c r="I2499" s="12"/>
      <c r="J2499" s="12"/>
      <c r="K2499" s="46"/>
      <c r="L2499" s="30"/>
      <c r="M2499" s="15">
        <f t="shared" si="126"/>
        <v>25875</v>
      </c>
      <c r="N2499" s="12"/>
    </row>
    <row r="2500" spans="1:14" x14ac:dyDescent="0.2">
      <c r="A2500" s="7"/>
      <c r="B2500" s="13">
        <v>1100122</v>
      </c>
      <c r="C2500" s="14" t="s">
        <v>530</v>
      </c>
      <c r="D2500" s="14" t="s">
        <v>531</v>
      </c>
      <c r="E2500" s="13">
        <v>2341</v>
      </c>
      <c r="F2500" s="12" t="s">
        <v>31</v>
      </c>
      <c r="G2500" s="12" t="s">
        <v>532</v>
      </c>
      <c r="H2500" s="15">
        <v>0</v>
      </c>
      <c r="I2500" s="12"/>
      <c r="J2500" s="12"/>
      <c r="K2500" s="46"/>
      <c r="L2500" s="30"/>
      <c r="M2500" s="15">
        <f t="shared" si="126"/>
        <v>0</v>
      </c>
      <c r="N2500" s="12"/>
    </row>
    <row r="2501" spans="1:14" ht="15" x14ac:dyDescent="0.25">
      <c r="A2501" s="7"/>
      <c r="B2501" s="13">
        <v>1100122</v>
      </c>
      <c r="C2501" s="14" t="s">
        <v>530</v>
      </c>
      <c r="D2501" s="14" t="s">
        <v>531</v>
      </c>
      <c r="E2501" s="13">
        <v>2411</v>
      </c>
      <c r="F2501" s="12" t="s">
        <v>31</v>
      </c>
      <c r="G2501" s="12" t="s">
        <v>75</v>
      </c>
      <c r="H2501" s="15">
        <v>78500</v>
      </c>
      <c r="I2501" s="12"/>
      <c r="J2501" s="12"/>
      <c r="K2501" s="46"/>
      <c r="L2501" s="30"/>
      <c r="M2501" s="15">
        <f t="shared" si="126"/>
        <v>78500</v>
      </c>
      <c r="N2501" s="94"/>
    </row>
    <row r="2502" spans="1:14" ht="15" x14ac:dyDescent="0.25">
      <c r="A2502" s="7"/>
      <c r="B2502" s="13">
        <v>1100122</v>
      </c>
      <c r="C2502" s="14" t="s">
        <v>530</v>
      </c>
      <c r="D2502" s="14" t="s">
        <v>531</v>
      </c>
      <c r="E2502" s="13">
        <v>2421</v>
      </c>
      <c r="F2502" s="12" t="s">
        <v>31</v>
      </c>
      <c r="G2502" s="12" t="s">
        <v>130</v>
      </c>
      <c r="H2502" s="15">
        <v>98500</v>
      </c>
      <c r="I2502" s="12"/>
      <c r="J2502" s="12"/>
      <c r="K2502" s="46"/>
      <c r="L2502" s="30"/>
      <c r="M2502" s="15">
        <f t="shared" si="126"/>
        <v>98500</v>
      </c>
      <c r="N2502" s="94"/>
    </row>
    <row r="2503" spans="1:14" x14ac:dyDescent="0.2">
      <c r="A2503" s="7"/>
      <c r="B2503" s="13">
        <v>1100122</v>
      </c>
      <c r="C2503" s="14" t="s">
        <v>530</v>
      </c>
      <c r="D2503" s="14" t="s">
        <v>531</v>
      </c>
      <c r="E2503" s="13">
        <v>2431</v>
      </c>
      <c r="F2503" s="12" t="s">
        <v>31</v>
      </c>
      <c r="G2503" s="12" t="s">
        <v>76</v>
      </c>
      <c r="H2503" s="15">
        <v>10350</v>
      </c>
      <c r="I2503" s="12"/>
      <c r="J2503" s="12"/>
      <c r="K2503" s="46"/>
      <c r="L2503" s="30"/>
      <c r="M2503" s="15">
        <f t="shared" si="126"/>
        <v>10350</v>
      </c>
      <c r="N2503" s="12"/>
    </row>
    <row r="2504" spans="1:14" x14ac:dyDescent="0.2">
      <c r="A2504" s="7"/>
      <c r="B2504" s="13">
        <v>1100122</v>
      </c>
      <c r="C2504" s="14" t="s">
        <v>530</v>
      </c>
      <c r="D2504" s="14" t="s">
        <v>531</v>
      </c>
      <c r="E2504" s="13">
        <v>2461</v>
      </c>
      <c r="F2504" s="12" t="s">
        <v>31</v>
      </c>
      <c r="G2504" s="12" t="s">
        <v>43</v>
      </c>
      <c r="H2504" s="15">
        <v>8280</v>
      </c>
      <c r="I2504" s="12"/>
      <c r="J2504" s="12"/>
      <c r="K2504" s="46"/>
      <c r="L2504" s="30"/>
      <c r="M2504" s="15">
        <f t="shared" si="126"/>
        <v>8280</v>
      </c>
      <c r="N2504" s="12"/>
    </row>
    <row r="2505" spans="1:14" x14ac:dyDescent="0.2">
      <c r="A2505" s="7"/>
      <c r="B2505" s="13">
        <v>1100122</v>
      </c>
      <c r="C2505" s="14" t="s">
        <v>530</v>
      </c>
      <c r="D2505" s="14" t="s">
        <v>531</v>
      </c>
      <c r="E2505" s="13">
        <v>2471</v>
      </c>
      <c r="F2505" s="12" t="s">
        <v>31</v>
      </c>
      <c r="G2505" s="12" t="s">
        <v>78</v>
      </c>
      <c r="H2505" s="15">
        <v>11050</v>
      </c>
      <c r="I2505" s="12"/>
      <c r="J2505" s="12"/>
      <c r="K2505" s="46"/>
      <c r="L2505" s="30"/>
      <c r="M2505" s="15">
        <f t="shared" si="126"/>
        <v>11050</v>
      </c>
      <c r="N2505" s="12"/>
    </row>
    <row r="2506" spans="1:14" x14ac:dyDescent="0.2">
      <c r="A2506" s="7"/>
      <c r="B2506" s="13">
        <v>1100122</v>
      </c>
      <c r="C2506" s="14" t="s">
        <v>530</v>
      </c>
      <c r="D2506" s="14" t="s">
        <v>531</v>
      </c>
      <c r="E2506" s="13">
        <v>2491</v>
      </c>
      <c r="F2506" s="12" t="s">
        <v>31</v>
      </c>
      <c r="G2506" s="12" t="s">
        <v>80</v>
      </c>
      <c r="H2506" s="15">
        <v>31050</v>
      </c>
      <c r="I2506" s="12"/>
      <c r="J2506" s="12"/>
      <c r="K2506" s="46"/>
      <c r="L2506" s="30"/>
      <c r="M2506" s="15">
        <f t="shared" si="126"/>
        <v>31050</v>
      </c>
      <c r="N2506" s="12"/>
    </row>
    <row r="2507" spans="1:14" x14ac:dyDescent="0.2">
      <c r="A2507" s="7"/>
      <c r="B2507" s="13">
        <v>1100122</v>
      </c>
      <c r="C2507" s="14" t="s">
        <v>530</v>
      </c>
      <c r="D2507" s="14" t="s">
        <v>531</v>
      </c>
      <c r="E2507" s="13">
        <v>2521</v>
      </c>
      <c r="F2507" s="12" t="s">
        <v>31</v>
      </c>
      <c r="G2507" s="12" t="s">
        <v>403</v>
      </c>
      <c r="H2507" s="15">
        <v>31050</v>
      </c>
      <c r="I2507" s="12"/>
      <c r="J2507" s="12"/>
      <c r="K2507" s="46"/>
      <c r="L2507" s="30"/>
      <c r="M2507" s="15">
        <f t="shared" si="126"/>
        <v>31050</v>
      </c>
      <c r="N2507" s="12"/>
    </row>
    <row r="2508" spans="1:14" x14ac:dyDescent="0.2">
      <c r="A2508" s="7"/>
      <c r="B2508" s="13">
        <v>1100122</v>
      </c>
      <c r="C2508" s="14" t="s">
        <v>530</v>
      </c>
      <c r="D2508" s="14" t="s">
        <v>531</v>
      </c>
      <c r="E2508" s="13">
        <v>2911</v>
      </c>
      <c r="F2508" s="12" t="s">
        <v>31</v>
      </c>
      <c r="G2508" s="12" t="s">
        <v>44</v>
      </c>
      <c r="H2508" s="15">
        <v>10350</v>
      </c>
      <c r="I2508" s="12"/>
      <c r="J2508" s="12"/>
      <c r="K2508" s="46"/>
      <c r="L2508" s="30"/>
      <c r="M2508" s="15">
        <f t="shared" si="126"/>
        <v>10350</v>
      </c>
      <c r="N2508" s="12"/>
    </row>
    <row r="2509" spans="1:14" x14ac:dyDescent="0.2">
      <c r="A2509" s="7"/>
      <c r="B2509" s="13">
        <v>1100122</v>
      </c>
      <c r="C2509" s="14" t="s">
        <v>530</v>
      </c>
      <c r="D2509" s="14" t="s">
        <v>531</v>
      </c>
      <c r="E2509" s="13">
        <v>2921</v>
      </c>
      <c r="F2509" s="12" t="s">
        <v>31</v>
      </c>
      <c r="G2509" s="12" t="s">
        <v>122</v>
      </c>
      <c r="H2509" s="15">
        <v>0</v>
      </c>
      <c r="I2509" s="12"/>
      <c r="J2509" s="12"/>
      <c r="K2509" s="46"/>
      <c r="L2509" s="30"/>
      <c r="M2509" s="15">
        <f t="shared" si="126"/>
        <v>0</v>
      </c>
      <c r="N2509" s="12"/>
    </row>
    <row r="2510" spans="1:14" x14ac:dyDescent="0.2">
      <c r="A2510" s="7"/>
      <c r="B2510" s="13">
        <v>1100122</v>
      </c>
      <c r="C2510" s="14" t="s">
        <v>530</v>
      </c>
      <c r="D2510" s="14" t="s">
        <v>531</v>
      </c>
      <c r="E2510" s="13">
        <v>3511</v>
      </c>
      <c r="F2510" s="12" t="s">
        <v>31</v>
      </c>
      <c r="G2510" s="12" t="s">
        <v>91</v>
      </c>
      <c r="H2510" s="15">
        <v>31050</v>
      </c>
      <c r="I2510" s="12"/>
      <c r="J2510" s="12"/>
      <c r="K2510" s="46"/>
      <c r="L2510" s="30"/>
      <c r="M2510" s="15">
        <f t="shared" si="126"/>
        <v>31050</v>
      </c>
      <c r="N2510" s="12"/>
    </row>
    <row r="2511" spans="1:14" ht="15" x14ac:dyDescent="0.25">
      <c r="A2511" s="7"/>
      <c r="B2511" s="13">
        <v>1100122</v>
      </c>
      <c r="C2511" s="14" t="s">
        <v>530</v>
      </c>
      <c r="D2511" s="14" t="s">
        <v>531</v>
      </c>
      <c r="E2511" s="13">
        <v>3591</v>
      </c>
      <c r="F2511" s="12" t="s">
        <v>31</v>
      </c>
      <c r="G2511" s="12" t="s">
        <v>93</v>
      </c>
      <c r="H2511" s="15">
        <v>10000</v>
      </c>
      <c r="I2511" s="12"/>
      <c r="J2511" s="12"/>
      <c r="K2511" s="46"/>
      <c r="L2511" s="30"/>
      <c r="M2511" s="15">
        <f t="shared" si="126"/>
        <v>10000</v>
      </c>
      <c r="N2511" s="94"/>
    </row>
    <row r="2512" spans="1:14" x14ac:dyDescent="0.2">
      <c r="A2512" s="7"/>
      <c r="B2512" s="13">
        <v>1100122</v>
      </c>
      <c r="C2512" s="14" t="s">
        <v>530</v>
      </c>
      <c r="D2512" s="14" t="s">
        <v>531</v>
      </c>
      <c r="E2512" s="13">
        <v>5111</v>
      </c>
      <c r="F2512" s="12" t="s">
        <v>31</v>
      </c>
      <c r="G2512" s="12" t="s">
        <v>137</v>
      </c>
      <c r="H2512" s="15">
        <v>0</v>
      </c>
      <c r="I2512" s="12"/>
      <c r="J2512" s="12"/>
      <c r="K2512" s="46"/>
      <c r="L2512" s="30"/>
      <c r="M2512" s="15">
        <f t="shared" si="126"/>
        <v>0</v>
      </c>
      <c r="N2512" s="12"/>
    </row>
    <row r="2513" spans="1:14" x14ac:dyDescent="0.2">
      <c r="A2513" s="7"/>
      <c r="B2513" s="13">
        <v>1100122</v>
      </c>
      <c r="C2513" s="14" t="s">
        <v>530</v>
      </c>
      <c r="D2513" s="14" t="s">
        <v>531</v>
      </c>
      <c r="E2513" s="13">
        <v>5151</v>
      </c>
      <c r="F2513" s="12" t="s">
        <v>31</v>
      </c>
      <c r="G2513" s="12" t="s">
        <v>128</v>
      </c>
      <c r="H2513" s="15">
        <v>10000</v>
      </c>
      <c r="I2513" s="12"/>
      <c r="J2513" s="12"/>
      <c r="K2513" s="12"/>
      <c r="L2513" s="93"/>
      <c r="M2513" s="15">
        <f t="shared" si="126"/>
        <v>10000</v>
      </c>
      <c r="N2513" s="12"/>
    </row>
    <row r="2514" spans="1:14" x14ac:dyDescent="0.2">
      <c r="A2514" s="7"/>
      <c r="B2514" s="13">
        <v>1100122</v>
      </c>
      <c r="C2514" s="14" t="s">
        <v>530</v>
      </c>
      <c r="D2514" s="14" t="s">
        <v>531</v>
      </c>
      <c r="E2514" s="13">
        <v>5411</v>
      </c>
      <c r="F2514" s="12" t="s">
        <v>31</v>
      </c>
      <c r="G2514" s="12" t="s">
        <v>108</v>
      </c>
      <c r="H2514" s="15">
        <v>561125</v>
      </c>
      <c r="I2514" s="12"/>
      <c r="J2514" s="12"/>
      <c r="K2514" s="12"/>
      <c r="L2514" s="12"/>
      <c r="M2514" s="15">
        <f t="shared" si="126"/>
        <v>561125</v>
      </c>
      <c r="N2514" s="12"/>
    </row>
    <row r="2515" spans="1:14" x14ac:dyDescent="0.2">
      <c r="A2515" s="7"/>
      <c r="B2515" s="13">
        <v>1100122</v>
      </c>
      <c r="C2515" s="14" t="s">
        <v>530</v>
      </c>
      <c r="D2515" s="14" t="s">
        <v>531</v>
      </c>
      <c r="E2515" s="13">
        <v>5671</v>
      </c>
      <c r="F2515" s="12" t="s">
        <v>31</v>
      </c>
      <c r="G2515" s="12" t="s">
        <v>210</v>
      </c>
      <c r="H2515" s="15">
        <v>0</v>
      </c>
      <c r="I2515" s="12"/>
      <c r="J2515" s="12"/>
      <c r="K2515" s="12"/>
      <c r="L2515" s="12"/>
      <c r="M2515" s="15">
        <f t="shared" si="126"/>
        <v>0</v>
      </c>
      <c r="N2515" s="12"/>
    </row>
    <row r="2516" spans="1:14" x14ac:dyDescent="0.2">
      <c r="A2516" s="7"/>
      <c r="B2516" s="13">
        <v>1100122</v>
      </c>
      <c r="C2516" s="14" t="s">
        <v>530</v>
      </c>
      <c r="D2516" s="14" t="s">
        <v>531</v>
      </c>
      <c r="E2516" s="13">
        <v>5691</v>
      </c>
      <c r="F2516" s="12" t="s">
        <v>31</v>
      </c>
      <c r="G2516" s="12" t="s">
        <v>229</v>
      </c>
      <c r="H2516" s="15">
        <v>0</v>
      </c>
      <c r="I2516" s="12"/>
      <c r="J2516" s="12"/>
      <c r="K2516" s="12"/>
      <c r="L2516" s="12"/>
      <c r="M2516" s="15">
        <f t="shared" si="126"/>
        <v>0</v>
      </c>
      <c r="N2516" s="12"/>
    </row>
    <row r="2517" spans="1:14" x14ac:dyDescent="0.2">
      <c r="A2517" s="7"/>
      <c r="B2517" s="13">
        <v>1500521</v>
      </c>
      <c r="C2517" s="14" t="s">
        <v>530</v>
      </c>
      <c r="D2517" s="14" t="s">
        <v>531</v>
      </c>
      <c r="E2517" s="13">
        <v>5691</v>
      </c>
      <c r="F2517" s="12" t="s">
        <v>31</v>
      </c>
      <c r="G2517" s="12" t="s">
        <v>229</v>
      </c>
      <c r="H2517" s="15">
        <v>2513000</v>
      </c>
      <c r="I2517" s="12"/>
      <c r="J2517" s="12"/>
      <c r="K2517" s="29"/>
      <c r="L2517" s="12"/>
      <c r="M2517" s="15">
        <f t="shared" si="126"/>
        <v>2513000</v>
      </c>
      <c r="N2517" s="47"/>
    </row>
    <row r="2518" spans="1:14" ht="45" x14ac:dyDescent="0.2">
      <c r="A2518" s="7" t="s">
        <v>1880</v>
      </c>
      <c r="B2518" s="13">
        <v>1500522</v>
      </c>
      <c r="C2518" s="14" t="s">
        <v>530</v>
      </c>
      <c r="D2518" s="14" t="s">
        <v>531</v>
      </c>
      <c r="E2518" s="13">
        <v>1131</v>
      </c>
      <c r="F2518" s="12" t="s">
        <v>31</v>
      </c>
      <c r="G2518" s="14" t="s">
        <v>55</v>
      </c>
      <c r="H2518" s="15">
        <v>1249408.97</v>
      </c>
      <c r="I2518" s="12"/>
      <c r="J2518" s="12"/>
      <c r="K2518" s="29">
        <v>30000</v>
      </c>
      <c r="L2518" s="30"/>
      <c r="M2518" s="15">
        <f t="shared" si="126"/>
        <v>1279408.97</v>
      </c>
      <c r="N2518" s="35" t="s">
        <v>1886</v>
      </c>
    </row>
    <row r="2519" spans="1:14" x14ac:dyDescent="0.2">
      <c r="A2519" s="7"/>
      <c r="B2519" s="13">
        <v>1500522</v>
      </c>
      <c r="C2519" s="14" t="s">
        <v>530</v>
      </c>
      <c r="D2519" s="14" t="s">
        <v>531</v>
      </c>
      <c r="E2519" s="13">
        <v>1321</v>
      </c>
      <c r="F2519" s="12" t="s">
        <v>31</v>
      </c>
      <c r="G2519" s="12" t="s">
        <v>56</v>
      </c>
      <c r="H2519" s="15">
        <v>34459.65</v>
      </c>
      <c r="I2519" s="12"/>
      <c r="J2519" s="12"/>
      <c r="K2519" s="29"/>
      <c r="L2519" s="30"/>
      <c r="M2519" s="15">
        <f t="shared" si="126"/>
        <v>34459.65</v>
      </c>
      <c r="N2519" s="12"/>
    </row>
    <row r="2520" spans="1:14" x14ac:dyDescent="0.2">
      <c r="A2520" s="7"/>
      <c r="B2520" s="13">
        <v>1500522</v>
      </c>
      <c r="C2520" s="14" t="s">
        <v>530</v>
      </c>
      <c r="D2520" s="14" t="s">
        <v>531</v>
      </c>
      <c r="E2520" s="13">
        <v>1322</v>
      </c>
      <c r="F2520" s="12" t="s">
        <v>31</v>
      </c>
      <c r="G2520" s="12" t="s">
        <v>166</v>
      </c>
      <c r="H2520" s="15">
        <v>25000</v>
      </c>
      <c r="I2520" s="12"/>
      <c r="J2520" s="12"/>
      <c r="K2520" s="12"/>
      <c r="L2520" s="12"/>
      <c r="M2520" s="15">
        <f t="shared" si="126"/>
        <v>25000</v>
      </c>
      <c r="N2520" s="12"/>
    </row>
    <row r="2521" spans="1:14" x14ac:dyDescent="0.2">
      <c r="A2521" s="7"/>
      <c r="B2521" s="13">
        <v>1500522</v>
      </c>
      <c r="C2521" s="14" t="s">
        <v>530</v>
      </c>
      <c r="D2521" s="14" t="s">
        <v>531</v>
      </c>
      <c r="E2521" s="13">
        <v>1323</v>
      </c>
      <c r="F2521" s="12" t="s">
        <v>31</v>
      </c>
      <c r="G2521" s="12" t="s">
        <v>57</v>
      </c>
      <c r="H2521" s="15">
        <v>137839.66</v>
      </c>
      <c r="I2521" s="12"/>
      <c r="J2521" s="12"/>
      <c r="K2521" s="29"/>
      <c r="L2521" s="30"/>
      <c r="M2521" s="15">
        <f t="shared" si="126"/>
        <v>137839.66</v>
      </c>
      <c r="N2521" s="12"/>
    </row>
    <row r="2522" spans="1:14" x14ac:dyDescent="0.2">
      <c r="A2522" s="7"/>
      <c r="B2522" s="13">
        <v>1500522</v>
      </c>
      <c r="C2522" s="14" t="s">
        <v>530</v>
      </c>
      <c r="D2522" s="14" t="s">
        <v>531</v>
      </c>
      <c r="E2522" s="13">
        <v>1331</v>
      </c>
      <c r="F2522" s="12" t="s">
        <v>31</v>
      </c>
      <c r="G2522" s="12" t="s">
        <v>167</v>
      </c>
      <c r="H2522" s="15">
        <v>3500</v>
      </c>
      <c r="I2522" s="12"/>
      <c r="J2522" s="12"/>
      <c r="K2522" s="12"/>
      <c r="L2522" s="12"/>
      <c r="M2522" s="15">
        <f t="shared" si="126"/>
        <v>3500</v>
      </c>
      <c r="N2522" s="12"/>
    </row>
    <row r="2523" spans="1:14" x14ac:dyDescent="0.2">
      <c r="A2523" s="7"/>
      <c r="B2523" s="13">
        <v>1500522</v>
      </c>
      <c r="C2523" s="14" t="s">
        <v>530</v>
      </c>
      <c r="D2523" s="14" t="s">
        <v>531</v>
      </c>
      <c r="E2523" s="13">
        <v>1332</v>
      </c>
      <c r="F2523" s="12" t="s">
        <v>31</v>
      </c>
      <c r="G2523" s="12" t="s">
        <v>168</v>
      </c>
      <c r="H2523" s="15">
        <v>70000</v>
      </c>
      <c r="I2523" s="12"/>
      <c r="J2523" s="12"/>
      <c r="K2523" s="12"/>
      <c r="L2523" s="12"/>
      <c r="M2523" s="15">
        <f t="shared" si="126"/>
        <v>70000</v>
      </c>
      <c r="N2523" s="12"/>
    </row>
    <row r="2524" spans="1:14" x14ac:dyDescent="0.2">
      <c r="A2524" s="7"/>
      <c r="B2524" s="13">
        <v>1500522</v>
      </c>
      <c r="C2524" s="14" t="s">
        <v>530</v>
      </c>
      <c r="D2524" s="14" t="s">
        <v>531</v>
      </c>
      <c r="E2524" s="13">
        <v>1413</v>
      </c>
      <c r="F2524" s="12" t="s">
        <v>31</v>
      </c>
      <c r="G2524" s="12" t="s">
        <v>58</v>
      </c>
      <c r="H2524" s="15">
        <v>319739.78000000003</v>
      </c>
      <c r="I2524" s="12"/>
      <c r="J2524" s="12"/>
      <c r="K2524" s="12"/>
      <c r="L2524" s="12"/>
      <c r="M2524" s="15">
        <f t="shared" si="126"/>
        <v>319739.78000000003</v>
      </c>
      <c r="N2524" s="12"/>
    </row>
    <row r="2525" spans="1:14" x14ac:dyDescent="0.2">
      <c r="A2525" s="7"/>
      <c r="B2525" s="13">
        <v>1500522</v>
      </c>
      <c r="C2525" s="14" t="s">
        <v>530</v>
      </c>
      <c r="D2525" s="14" t="s">
        <v>531</v>
      </c>
      <c r="E2525" s="13">
        <v>1421</v>
      </c>
      <c r="F2525" s="12" t="s">
        <v>31</v>
      </c>
      <c r="G2525" s="12" t="s">
        <v>59</v>
      </c>
      <c r="H2525" s="15">
        <v>87195.98</v>
      </c>
      <c r="I2525" s="12"/>
      <c r="J2525" s="12"/>
      <c r="K2525" s="12"/>
      <c r="L2525" s="12"/>
      <c r="M2525" s="15">
        <f t="shared" si="126"/>
        <v>87195.98</v>
      </c>
      <c r="N2525" s="12"/>
    </row>
    <row r="2526" spans="1:14" x14ac:dyDescent="0.2">
      <c r="A2526" s="7"/>
      <c r="B2526" s="13">
        <v>1500522</v>
      </c>
      <c r="C2526" s="14" t="s">
        <v>530</v>
      </c>
      <c r="D2526" s="14" t="s">
        <v>531</v>
      </c>
      <c r="E2526" s="13">
        <v>1431</v>
      </c>
      <c r="F2526" s="12" t="s">
        <v>31</v>
      </c>
      <c r="G2526" s="12" t="s">
        <v>60</v>
      </c>
      <c r="H2526" s="15">
        <v>88290.25</v>
      </c>
      <c r="I2526" s="12"/>
      <c r="J2526" s="12"/>
      <c r="K2526" s="12"/>
      <c r="L2526" s="12"/>
      <c r="M2526" s="15">
        <f t="shared" si="126"/>
        <v>88290.25</v>
      </c>
      <c r="N2526" s="12"/>
    </row>
    <row r="2527" spans="1:14" ht="45" x14ac:dyDescent="0.2">
      <c r="A2527" s="7" t="s">
        <v>1882</v>
      </c>
      <c r="B2527" s="13">
        <v>1500522</v>
      </c>
      <c r="C2527" s="14" t="s">
        <v>530</v>
      </c>
      <c r="D2527" s="14" t="s">
        <v>531</v>
      </c>
      <c r="E2527" s="13">
        <v>1542</v>
      </c>
      <c r="F2527" s="12" t="s">
        <v>31</v>
      </c>
      <c r="G2527" s="12" t="s">
        <v>63</v>
      </c>
      <c r="H2527" s="15">
        <v>114403.06</v>
      </c>
      <c r="I2527" s="12"/>
      <c r="J2527" s="12"/>
      <c r="K2527" s="29">
        <v>3200</v>
      </c>
      <c r="L2527" s="12"/>
      <c r="M2527" s="15">
        <f t="shared" si="126"/>
        <v>117603.06</v>
      </c>
      <c r="N2527" s="35" t="s">
        <v>1886</v>
      </c>
    </row>
    <row r="2528" spans="1:14" ht="45" x14ac:dyDescent="0.2">
      <c r="A2528" s="7" t="s">
        <v>1883</v>
      </c>
      <c r="B2528" s="13">
        <v>1500522</v>
      </c>
      <c r="C2528" s="14" t="s">
        <v>530</v>
      </c>
      <c r="D2528" s="14" t="s">
        <v>531</v>
      </c>
      <c r="E2528" s="13">
        <v>1543</v>
      </c>
      <c r="F2528" s="12" t="s">
        <v>31</v>
      </c>
      <c r="G2528" s="12" t="s">
        <v>64</v>
      </c>
      <c r="H2528" s="15">
        <v>99345.78</v>
      </c>
      <c r="I2528" s="12"/>
      <c r="J2528" s="12"/>
      <c r="K2528" s="29">
        <v>2100</v>
      </c>
      <c r="L2528" s="12"/>
      <c r="M2528" s="15">
        <f t="shared" si="126"/>
        <v>101445.78</v>
      </c>
      <c r="N2528" s="35" t="s">
        <v>1886</v>
      </c>
    </row>
    <row r="2529" spans="1:14" ht="45" x14ac:dyDescent="0.2">
      <c r="A2529" s="7" t="s">
        <v>1884</v>
      </c>
      <c r="B2529" s="13">
        <v>1500522</v>
      </c>
      <c r="C2529" s="14" t="s">
        <v>530</v>
      </c>
      <c r="D2529" s="14" t="s">
        <v>531</v>
      </c>
      <c r="E2529" s="13">
        <v>1544</v>
      </c>
      <c r="F2529" s="12" t="s">
        <v>31</v>
      </c>
      <c r="G2529" s="12" t="s">
        <v>65</v>
      </c>
      <c r="H2529" s="15">
        <v>21221.1</v>
      </c>
      <c r="I2529" s="12"/>
      <c r="J2529" s="12"/>
      <c r="K2529" s="29">
        <v>320</v>
      </c>
      <c r="L2529" s="30"/>
      <c r="M2529" s="15">
        <f t="shared" si="126"/>
        <v>21541.1</v>
      </c>
      <c r="N2529" s="35" t="s">
        <v>1886</v>
      </c>
    </row>
    <row r="2530" spans="1:14" x14ac:dyDescent="0.2">
      <c r="A2530" s="7"/>
      <c r="B2530" s="13">
        <v>1500522</v>
      </c>
      <c r="C2530" s="14" t="s">
        <v>530</v>
      </c>
      <c r="D2530" s="14" t="s">
        <v>531</v>
      </c>
      <c r="E2530" s="13">
        <v>1591</v>
      </c>
      <c r="F2530" s="12" t="s">
        <v>31</v>
      </c>
      <c r="G2530" s="12" t="s">
        <v>111</v>
      </c>
      <c r="H2530" s="15">
        <v>6518.67</v>
      </c>
      <c r="I2530" s="12"/>
      <c r="J2530" s="12"/>
      <c r="K2530" s="12"/>
      <c r="L2530" s="12"/>
      <c r="M2530" s="15">
        <f t="shared" si="126"/>
        <v>6518.67</v>
      </c>
      <c r="N2530" s="12"/>
    </row>
    <row r="2531" spans="1:14" ht="45" x14ac:dyDescent="0.2">
      <c r="A2531" s="7">
        <v>43</v>
      </c>
      <c r="B2531" s="13">
        <v>1500522</v>
      </c>
      <c r="C2531" s="14" t="s">
        <v>530</v>
      </c>
      <c r="D2531" s="14" t="s">
        <v>531</v>
      </c>
      <c r="E2531" s="13">
        <v>3981</v>
      </c>
      <c r="F2531" s="12" t="s">
        <v>31</v>
      </c>
      <c r="G2531" s="12" t="s">
        <v>66</v>
      </c>
      <c r="H2531" s="15">
        <v>36805.449999999997</v>
      </c>
      <c r="I2531" s="12"/>
      <c r="J2531" s="12"/>
      <c r="K2531" s="29">
        <v>7000</v>
      </c>
      <c r="L2531" s="30"/>
      <c r="M2531" s="15">
        <f t="shared" si="126"/>
        <v>43805.45</v>
      </c>
      <c r="N2531" s="35" t="s">
        <v>1865</v>
      </c>
    </row>
    <row r="2532" spans="1:14" ht="15" x14ac:dyDescent="0.25">
      <c r="A2532" s="7"/>
      <c r="B2532" s="23" t="s">
        <v>533</v>
      </c>
      <c r="C2532" s="23"/>
      <c r="D2532" s="23"/>
      <c r="E2532" s="23"/>
      <c r="F2532" s="24"/>
      <c r="G2532" s="25" t="s">
        <v>18</v>
      </c>
      <c r="H2532" s="27">
        <v>5769783.3500000006</v>
      </c>
      <c r="I2532" s="27">
        <f t="shared" ref="I2532:L2532" si="127">SUM(I2496:I2531)</f>
        <v>0</v>
      </c>
      <c r="J2532" s="27">
        <f t="shared" si="127"/>
        <v>0</v>
      </c>
      <c r="K2532" s="27">
        <f t="shared" si="127"/>
        <v>42620</v>
      </c>
      <c r="L2532" s="27">
        <f t="shared" si="127"/>
        <v>0</v>
      </c>
      <c r="M2532" s="27">
        <f>SUM(M2496:M2531)</f>
        <v>5812403.3500000006</v>
      </c>
      <c r="N2532" s="12"/>
    </row>
    <row r="2533" spans="1:14" ht="15" x14ac:dyDescent="0.25">
      <c r="A2533" s="7"/>
      <c r="B2533" s="23" t="s">
        <v>534</v>
      </c>
      <c r="C2533" s="23"/>
      <c r="D2533" s="23"/>
      <c r="E2533" s="23"/>
      <c r="F2533" s="24"/>
      <c r="G2533" s="25"/>
      <c r="H2533" s="27">
        <v>0</v>
      </c>
      <c r="I2533" s="27"/>
      <c r="J2533" s="27"/>
      <c r="K2533" s="27"/>
      <c r="L2533" s="27"/>
      <c r="M2533" s="27">
        <f>+H2533</f>
        <v>0</v>
      </c>
      <c r="N2533" s="12"/>
    </row>
    <row r="2534" spans="1:14" x14ac:dyDescent="0.2">
      <c r="A2534" s="39"/>
      <c r="B2534" s="60">
        <v>1100122</v>
      </c>
      <c r="C2534" s="61" t="s">
        <v>535</v>
      </c>
      <c r="D2534" s="61" t="s">
        <v>446</v>
      </c>
      <c r="E2534" s="60">
        <v>2111</v>
      </c>
      <c r="F2534" s="61" t="s">
        <v>142</v>
      </c>
      <c r="G2534" s="53" t="s">
        <v>37</v>
      </c>
      <c r="H2534" s="15">
        <v>4872.8100000000004</v>
      </c>
      <c r="I2534" s="62"/>
      <c r="J2534" s="62"/>
      <c r="K2534" s="62"/>
      <c r="L2534" s="62"/>
      <c r="M2534" s="15">
        <f t="shared" ref="M2534:M2566" si="128">H2534+I2534-J2534+K2534-L2534</f>
        <v>4872.8100000000004</v>
      </c>
      <c r="N2534" s="12"/>
    </row>
    <row r="2535" spans="1:14" x14ac:dyDescent="0.2">
      <c r="A2535" s="39"/>
      <c r="B2535" s="60">
        <v>1100122</v>
      </c>
      <c r="C2535" s="61" t="s">
        <v>535</v>
      </c>
      <c r="D2535" s="61" t="s">
        <v>446</v>
      </c>
      <c r="E2535" s="60">
        <v>2112</v>
      </c>
      <c r="F2535" s="61" t="s">
        <v>142</v>
      </c>
      <c r="G2535" s="53" t="s">
        <v>38</v>
      </c>
      <c r="H2535" s="15">
        <v>0</v>
      </c>
      <c r="I2535" s="62"/>
      <c r="J2535" s="62"/>
      <c r="K2535" s="62"/>
      <c r="L2535" s="62"/>
      <c r="M2535" s="15">
        <f t="shared" si="128"/>
        <v>0</v>
      </c>
      <c r="N2535" s="12"/>
    </row>
    <row r="2536" spans="1:14" x14ac:dyDescent="0.2">
      <c r="A2536" s="39"/>
      <c r="B2536" s="60">
        <v>1100122</v>
      </c>
      <c r="C2536" s="61" t="s">
        <v>535</v>
      </c>
      <c r="D2536" s="61" t="s">
        <v>446</v>
      </c>
      <c r="E2536" s="60">
        <v>2121</v>
      </c>
      <c r="F2536" s="61" t="s">
        <v>142</v>
      </c>
      <c r="G2536" s="53" t="s">
        <v>119</v>
      </c>
      <c r="H2536" s="15">
        <v>0</v>
      </c>
      <c r="I2536" s="62"/>
      <c r="J2536" s="62"/>
      <c r="K2536" s="62"/>
      <c r="L2536" s="62"/>
      <c r="M2536" s="15">
        <f t="shared" si="128"/>
        <v>0</v>
      </c>
      <c r="N2536" s="12"/>
    </row>
    <row r="2537" spans="1:14" x14ac:dyDescent="0.2">
      <c r="A2537" s="39"/>
      <c r="B2537" s="60">
        <v>1100122</v>
      </c>
      <c r="C2537" s="61" t="s">
        <v>535</v>
      </c>
      <c r="D2537" s="61" t="s">
        <v>446</v>
      </c>
      <c r="E2537" s="60">
        <v>2141</v>
      </c>
      <c r="F2537" s="61" t="s">
        <v>142</v>
      </c>
      <c r="G2537" s="53" t="s">
        <v>39</v>
      </c>
      <c r="H2537" s="15">
        <v>0</v>
      </c>
      <c r="I2537" s="62"/>
      <c r="J2537" s="62"/>
      <c r="K2537" s="62"/>
      <c r="L2537" s="62"/>
      <c r="M2537" s="15">
        <f t="shared" si="128"/>
        <v>0</v>
      </c>
      <c r="N2537" s="12"/>
    </row>
    <row r="2538" spans="1:14" x14ac:dyDescent="0.2">
      <c r="A2538" s="39"/>
      <c r="B2538" s="60">
        <v>1100122</v>
      </c>
      <c r="C2538" s="61" t="s">
        <v>535</v>
      </c>
      <c r="D2538" s="61" t="s">
        <v>446</v>
      </c>
      <c r="E2538" s="60">
        <v>2142</v>
      </c>
      <c r="F2538" s="61" t="s">
        <v>142</v>
      </c>
      <c r="G2538" s="53" t="s">
        <v>73</v>
      </c>
      <c r="H2538" s="15">
        <v>0</v>
      </c>
      <c r="I2538" s="62"/>
      <c r="J2538" s="62"/>
      <c r="K2538" s="62"/>
      <c r="L2538" s="62"/>
      <c r="M2538" s="15">
        <f t="shared" si="128"/>
        <v>0</v>
      </c>
      <c r="N2538" s="12"/>
    </row>
    <row r="2539" spans="1:14" x14ac:dyDescent="0.2">
      <c r="A2539" s="39"/>
      <c r="B2539" s="60">
        <v>1100122</v>
      </c>
      <c r="C2539" s="61" t="s">
        <v>535</v>
      </c>
      <c r="D2539" s="61" t="s">
        <v>446</v>
      </c>
      <c r="E2539" s="60">
        <v>2161</v>
      </c>
      <c r="F2539" s="61" t="s">
        <v>142</v>
      </c>
      <c r="G2539" s="53" t="s">
        <v>40</v>
      </c>
      <c r="H2539" s="15">
        <v>0</v>
      </c>
      <c r="I2539" s="62"/>
      <c r="J2539" s="62"/>
      <c r="K2539" s="62"/>
      <c r="L2539" s="62"/>
      <c r="M2539" s="15">
        <f t="shared" si="128"/>
        <v>0</v>
      </c>
      <c r="N2539" s="12"/>
    </row>
    <row r="2540" spans="1:14" x14ac:dyDescent="0.2">
      <c r="A2540" s="39"/>
      <c r="B2540" s="60">
        <v>1100122</v>
      </c>
      <c r="C2540" s="61" t="s">
        <v>535</v>
      </c>
      <c r="D2540" s="61" t="s">
        <v>446</v>
      </c>
      <c r="E2540" s="60">
        <v>2212</v>
      </c>
      <c r="F2540" s="61" t="s">
        <v>142</v>
      </c>
      <c r="G2540" s="53" t="s">
        <v>41</v>
      </c>
      <c r="H2540" s="15">
        <v>0</v>
      </c>
      <c r="I2540" s="62"/>
      <c r="J2540" s="62"/>
      <c r="K2540" s="62"/>
      <c r="L2540" s="62"/>
      <c r="M2540" s="15">
        <f t="shared" si="128"/>
        <v>0</v>
      </c>
      <c r="N2540" s="12"/>
    </row>
    <row r="2541" spans="1:14" x14ac:dyDescent="0.2">
      <c r="A2541" s="39"/>
      <c r="B2541" s="60">
        <v>1100122</v>
      </c>
      <c r="C2541" s="61" t="s">
        <v>535</v>
      </c>
      <c r="D2541" s="61" t="s">
        <v>446</v>
      </c>
      <c r="E2541" s="60">
        <v>2231</v>
      </c>
      <c r="F2541" s="61" t="s">
        <v>142</v>
      </c>
      <c r="G2541" s="53" t="s">
        <v>42</v>
      </c>
      <c r="H2541" s="15">
        <v>0</v>
      </c>
      <c r="I2541" s="62"/>
      <c r="J2541" s="62"/>
      <c r="K2541" s="62"/>
      <c r="L2541" s="62"/>
      <c r="M2541" s="15">
        <f t="shared" si="128"/>
        <v>0</v>
      </c>
      <c r="N2541" s="12"/>
    </row>
    <row r="2542" spans="1:14" x14ac:dyDescent="0.2">
      <c r="A2542" s="39"/>
      <c r="B2542" s="60">
        <v>1100122</v>
      </c>
      <c r="C2542" s="61" t="s">
        <v>535</v>
      </c>
      <c r="D2542" s="61" t="s">
        <v>446</v>
      </c>
      <c r="E2542" s="60">
        <v>2461</v>
      </c>
      <c r="F2542" s="61" t="s">
        <v>142</v>
      </c>
      <c r="G2542" s="53" t="s">
        <v>43</v>
      </c>
      <c r="H2542" s="15">
        <v>0</v>
      </c>
      <c r="I2542" s="62"/>
      <c r="J2542" s="62"/>
      <c r="K2542" s="62"/>
      <c r="L2542" s="62"/>
      <c r="M2542" s="15">
        <f t="shared" si="128"/>
        <v>0</v>
      </c>
      <c r="N2542" s="12"/>
    </row>
    <row r="2543" spans="1:14" x14ac:dyDescent="0.2">
      <c r="A2543" s="39"/>
      <c r="B2543" s="60">
        <v>1100122</v>
      </c>
      <c r="C2543" s="61" t="s">
        <v>535</v>
      </c>
      <c r="D2543" s="61" t="s">
        <v>446</v>
      </c>
      <c r="E2543" s="60">
        <v>2911</v>
      </c>
      <c r="F2543" s="61" t="s">
        <v>142</v>
      </c>
      <c r="G2543" s="53" t="s">
        <v>44</v>
      </c>
      <c r="H2543" s="15">
        <v>0</v>
      </c>
      <c r="I2543" s="62"/>
      <c r="J2543" s="62"/>
      <c r="K2543" s="62"/>
      <c r="L2543" s="62"/>
      <c r="M2543" s="15">
        <f t="shared" si="128"/>
        <v>0</v>
      </c>
      <c r="N2543" s="12"/>
    </row>
    <row r="2544" spans="1:14" x14ac:dyDescent="0.2">
      <c r="A2544" s="39"/>
      <c r="B2544" s="60">
        <v>1100122</v>
      </c>
      <c r="C2544" s="61" t="s">
        <v>535</v>
      </c>
      <c r="D2544" s="61" t="s">
        <v>446</v>
      </c>
      <c r="E2544" s="60">
        <v>3331</v>
      </c>
      <c r="F2544" s="61" t="s">
        <v>142</v>
      </c>
      <c r="G2544" s="53" t="s">
        <v>88</v>
      </c>
      <c r="H2544" s="15">
        <v>0</v>
      </c>
      <c r="I2544" s="62"/>
      <c r="J2544" s="62"/>
      <c r="K2544" s="62"/>
      <c r="L2544" s="62"/>
      <c r="M2544" s="15">
        <f t="shared" si="128"/>
        <v>0</v>
      </c>
      <c r="N2544" s="12"/>
    </row>
    <row r="2545" spans="1:14" x14ac:dyDescent="0.2">
      <c r="A2545" s="39"/>
      <c r="B2545" s="60">
        <v>1100122</v>
      </c>
      <c r="C2545" s="61" t="s">
        <v>535</v>
      </c>
      <c r="D2545" s="61" t="s">
        <v>446</v>
      </c>
      <c r="E2545" s="60">
        <v>3341</v>
      </c>
      <c r="F2545" s="61" t="s">
        <v>142</v>
      </c>
      <c r="G2545" s="53" t="s">
        <v>89</v>
      </c>
      <c r="H2545" s="15">
        <v>0</v>
      </c>
      <c r="I2545" s="62"/>
      <c r="J2545" s="62"/>
      <c r="K2545" s="62"/>
      <c r="L2545" s="62"/>
      <c r="M2545" s="15">
        <f t="shared" si="128"/>
        <v>0</v>
      </c>
      <c r="N2545" s="12"/>
    </row>
    <row r="2546" spans="1:14" x14ac:dyDescent="0.2">
      <c r="A2546" s="39"/>
      <c r="B2546" s="60">
        <v>1100122</v>
      </c>
      <c r="C2546" s="61" t="s">
        <v>535</v>
      </c>
      <c r="D2546" s="61" t="s">
        <v>446</v>
      </c>
      <c r="E2546" s="60">
        <v>3361</v>
      </c>
      <c r="F2546" s="61" t="s">
        <v>142</v>
      </c>
      <c r="G2546" s="53" t="s">
        <v>47</v>
      </c>
      <c r="H2546" s="15">
        <v>0</v>
      </c>
      <c r="I2546" s="62"/>
      <c r="J2546" s="62"/>
      <c r="K2546" s="62"/>
      <c r="L2546" s="62"/>
      <c r="M2546" s="15">
        <f t="shared" si="128"/>
        <v>0</v>
      </c>
      <c r="N2546" s="12"/>
    </row>
    <row r="2547" spans="1:14" x14ac:dyDescent="0.2">
      <c r="A2547" s="39"/>
      <c r="B2547" s="60">
        <v>1100122</v>
      </c>
      <c r="C2547" s="61" t="s">
        <v>535</v>
      </c>
      <c r="D2547" s="61" t="s">
        <v>446</v>
      </c>
      <c r="E2547" s="60">
        <v>3511</v>
      </c>
      <c r="F2547" s="61" t="s">
        <v>142</v>
      </c>
      <c r="G2547" s="53" t="s">
        <v>91</v>
      </c>
      <c r="H2547" s="15">
        <v>0</v>
      </c>
      <c r="I2547" s="62"/>
      <c r="J2547" s="62"/>
      <c r="K2547" s="62"/>
      <c r="L2547" s="62"/>
      <c r="M2547" s="15">
        <f t="shared" si="128"/>
        <v>0</v>
      </c>
      <c r="N2547" s="12"/>
    </row>
    <row r="2548" spans="1:14" x14ac:dyDescent="0.2">
      <c r="A2548" s="39"/>
      <c r="B2548" s="60">
        <v>1100122</v>
      </c>
      <c r="C2548" s="61" t="s">
        <v>535</v>
      </c>
      <c r="D2548" s="61" t="s">
        <v>446</v>
      </c>
      <c r="E2548" s="60">
        <v>3551</v>
      </c>
      <c r="F2548" s="61" t="s">
        <v>142</v>
      </c>
      <c r="G2548" s="53" t="s">
        <v>124</v>
      </c>
      <c r="H2548" s="15">
        <v>0</v>
      </c>
      <c r="I2548" s="62"/>
      <c r="J2548" s="62"/>
      <c r="K2548" s="62"/>
      <c r="L2548" s="62"/>
      <c r="M2548" s="15">
        <f t="shared" si="128"/>
        <v>0</v>
      </c>
      <c r="N2548" s="12"/>
    </row>
    <row r="2549" spans="1:14" x14ac:dyDescent="0.2">
      <c r="A2549" s="39"/>
      <c r="B2549" s="60">
        <v>1100122</v>
      </c>
      <c r="C2549" s="61" t="s">
        <v>535</v>
      </c>
      <c r="D2549" s="61" t="s">
        <v>446</v>
      </c>
      <c r="E2549" s="60">
        <v>3571</v>
      </c>
      <c r="F2549" s="61" t="s">
        <v>142</v>
      </c>
      <c r="G2549" s="53" t="s">
        <v>92</v>
      </c>
      <c r="H2549" s="15">
        <v>0</v>
      </c>
      <c r="I2549" s="62"/>
      <c r="J2549" s="62"/>
      <c r="K2549" s="62"/>
      <c r="L2549" s="62"/>
      <c r="M2549" s="15">
        <f t="shared" si="128"/>
        <v>0</v>
      </c>
      <c r="N2549" s="12"/>
    </row>
    <row r="2550" spans="1:14" x14ac:dyDescent="0.2">
      <c r="A2550" s="39"/>
      <c r="B2550" s="60">
        <v>1100122</v>
      </c>
      <c r="C2550" s="61" t="s">
        <v>535</v>
      </c>
      <c r="D2550" s="61" t="s">
        <v>446</v>
      </c>
      <c r="E2550" s="60">
        <v>3591</v>
      </c>
      <c r="F2550" s="61" t="s">
        <v>142</v>
      </c>
      <c r="G2550" s="53" t="s">
        <v>93</v>
      </c>
      <c r="H2550" s="15">
        <v>0</v>
      </c>
      <c r="I2550" s="62"/>
      <c r="J2550" s="62"/>
      <c r="K2550" s="62"/>
      <c r="L2550" s="62"/>
      <c r="M2550" s="15">
        <f t="shared" si="128"/>
        <v>0</v>
      </c>
      <c r="N2550" s="12"/>
    </row>
    <row r="2551" spans="1:14" x14ac:dyDescent="0.2">
      <c r="A2551" s="39"/>
      <c r="B2551" s="60">
        <v>1100122</v>
      </c>
      <c r="C2551" s="61" t="s">
        <v>535</v>
      </c>
      <c r="D2551" s="61" t="s">
        <v>446</v>
      </c>
      <c r="E2551" s="60">
        <v>3721</v>
      </c>
      <c r="F2551" s="61" t="s">
        <v>142</v>
      </c>
      <c r="G2551" s="53" t="s">
        <v>51</v>
      </c>
      <c r="H2551" s="15">
        <v>0</v>
      </c>
      <c r="I2551" s="62"/>
      <c r="J2551" s="62"/>
      <c r="K2551" s="62"/>
      <c r="L2551" s="62"/>
      <c r="M2551" s="15">
        <f t="shared" si="128"/>
        <v>0</v>
      </c>
      <c r="N2551" s="12"/>
    </row>
    <row r="2552" spans="1:14" x14ac:dyDescent="0.2">
      <c r="A2552" s="39"/>
      <c r="B2552" s="60">
        <v>1100122</v>
      </c>
      <c r="C2552" s="61" t="s">
        <v>535</v>
      </c>
      <c r="D2552" s="61" t="s">
        <v>446</v>
      </c>
      <c r="E2552" s="60">
        <v>3751</v>
      </c>
      <c r="F2552" s="61" t="s">
        <v>142</v>
      </c>
      <c r="G2552" s="53" t="s">
        <v>52</v>
      </c>
      <c r="H2552" s="15">
        <v>0</v>
      </c>
      <c r="I2552" s="62"/>
      <c r="J2552" s="62"/>
      <c r="K2552" s="62"/>
      <c r="L2552" s="62"/>
      <c r="M2552" s="15">
        <f t="shared" si="128"/>
        <v>0</v>
      </c>
      <c r="N2552" s="12"/>
    </row>
    <row r="2553" spans="1:14" x14ac:dyDescent="0.2">
      <c r="A2553" s="39"/>
      <c r="B2553" s="60">
        <v>1100122</v>
      </c>
      <c r="C2553" s="61" t="s">
        <v>535</v>
      </c>
      <c r="D2553" s="61" t="s">
        <v>446</v>
      </c>
      <c r="E2553" s="60">
        <v>3821</v>
      </c>
      <c r="F2553" s="61" t="s">
        <v>142</v>
      </c>
      <c r="G2553" s="53" t="s">
        <v>101</v>
      </c>
      <c r="H2553" s="15">
        <v>0</v>
      </c>
      <c r="I2553" s="62"/>
      <c r="J2553" s="62"/>
      <c r="K2553" s="62"/>
      <c r="L2553" s="62"/>
      <c r="M2553" s="15">
        <f t="shared" si="128"/>
        <v>0</v>
      </c>
      <c r="N2553" s="12"/>
    </row>
    <row r="2554" spans="1:14" x14ac:dyDescent="0.2">
      <c r="A2554" s="39"/>
      <c r="B2554" s="60">
        <v>1100122</v>
      </c>
      <c r="C2554" s="61" t="s">
        <v>535</v>
      </c>
      <c r="D2554" s="61" t="s">
        <v>446</v>
      </c>
      <c r="E2554" s="60">
        <v>5111</v>
      </c>
      <c r="F2554" s="61" t="s">
        <v>142</v>
      </c>
      <c r="G2554" s="53" t="s">
        <v>137</v>
      </c>
      <c r="H2554" s="15">
        <v>0</v>
      </c>
      <c r="I2554" s="62"/>
      <c r="J2554" s="62"/>
      <c r="K2554" s="62"/>
      <c r="L2554" s="62"/>
      <c r="M2554" s="15">
        <f t="shared" si="128"/>
        <v>0</v>
      </c>
      <c r="N2554" s="12"/>
    </row>
    <row r="2555" spans="1:14" x14ac:dyDescent="0.2">
      <c r="A2555" s="39"/>
      <c r="B2555" s="60">
        <v>1100122</v>
      </c>
      <c r="C2555" s="61" t="s">
        <v>535</v>
      </c>
      <c r="D2555" s="61" t="s">
        <v>446</v>
      </c>
      <c r="E2555" s="60">
        <v>5151</v>
      </c>
      <c r="F2555" s="61" t="s">
        <v>142</v>
      </c>
      <c r="G2555" s="53" t="s">
        <v>128</v>
      </c>
      <c r="H2555" s="15">
        <v>0</v>
      </c>
      <c r="I2555" s="62"/>
      <c r="J2555" s="62"/>
      <c r="K2555" s="62"/>
      <c r="L2555" s="62"/>
      <c r="M2555" s="15">
        <f t="shared" si="128"/>
        <v>0</v>
      </c>
      <c r="N2555" s="12"/>
    </row>
    <row r="2556" spans="1:14" x14ac:dyDescent="0.2">
      <c r="A2556" s="39"/>
      <c r="B2556" s="60">
        <v>1500522</v>
      </c>
      <c r="C2556" s="61" t="s">
        <v>535</v>
      </c>
      <c r="D2556" s="61" t="s">
        <v>446</v>
      </c>
      <c r="E2556" s="60">
        <v>1131</v>
      </c>
      <c r="F2556" s="61" t="s">
        <v>142</v>
      </c>
      <c r="G2556" s="53" t="s">
        <v>55</v>
      </c>
      <c r="H2556" s="15">
        <v>192876.78</v>
      </c>
      <c r="I2556" s="62"/>
      <c r="J2556" s="62"/>
      <c r="K2556" s="63"/>
      <c r="L2556" s="64"/>
      <c r="M2556" s="15">
        <f t="shared" si="128"/>
        <v>192876.78</v>
      </c>
      <c r="N2556" s="12"/>
    </row>
    <row r="2557" spans="1:14" x14ac:dyDescent="0.2">
      <c r="A2557" s="39"/>
      <c r="B2557" s="60">
        <v>1500522</v>
      </c>
      <c r="C2557" s="61" t="s">
        <v>535</v>
      </c>
      <c r="D2557" s="61" t="s">
        <v>446</v>
      </c>
      <c r="E2557" s="60">
        <v>1321</v>
      </c>
      <c r="F2557" s="61" t="s">
        <v>142</v>
      </c>
      <c r="G2557" s="53" t="s">
        <v>56</v>
      </c>
      <c r="H2557" s="15">
        <v>5284.27</v>
      </c>
      <c r="I2557" s="62"/>
      <c r="J2557" s="62"/>
      <c r="K2557" s="63"/>
      <c r="L2557" s="64"/>
      <c r="M2557" s="15">
        <f t="shared" si="128"/>
        <v>5284.27</v>
      </c>
      <c r="N2557" s="12"/>
    </row>
    <row r="2558" spans="1:14" x14ac:dyDescent="0.2">
      <c r="A2558" s="39"/>
      <c r="B2558" s="60">
        <v>1500522</v>
      </c>
      <c r="C2558" s="61" t="s">
        <v>535</v>
      </c>
      <c r="D2558" s="61" t="s">
        <v>446</v>
      </c>
      <c r="E2558" s="60">
        <v>1323</v>
      </c>
      <c r="F2558" s="61" t="s">
        <v>142</v>
      </c>
      <c r="G2558" s="53" t="s">
        <v>57</v>
      </c>
      <c r="H2558" s="15">
        <v>21137.19</v>
      </c>
      <c r="I2558" s="62"/>
      <c r="J2558" s="62"/>
      <c r="K2558" s="63"/>
      <c r="L2558" s="64"/>
      <c r="M2558" s="15">
        <f t="shared" si="128"/>
        <v>21137.19</v>
      </c>
      <c r="N2558" s="12"/>
    </row>
    <row r="2559" spans="1:14" x14ac:dyDescent="0.2">
      <c r="A2559" s="39"/>
      <c r="B2559" s="60">
        <v>1500522</v>
      </c>
      <c r="C2559" s="61" t="s">
        <v>535</v>
      </c>
      <c r="D2559" s="61" t="s">
        <v>446</v>
      </c>
      <c r="E2559" s="60">
        <v>1413</v>
      </c>
      <c r="F2559" s="61" t="s">
        <v>142</v>
      </c>
      <c r="G2559" s="53" t="s">
        <v>58</v>
      </c>
      <c r="H2559" s="15">
        <v>30204.29</v>
      </c>
      <c r="I2559" s="62"/>
      <c r="J2559" s="62"/>
      <c r="K2559" s="62"/>
      <c r="L2559" s="62"/>
      <c r="M2559" s="15">
        <f t="shared" si="128"/>
        <v>30204.29</v>
      </c>
      <c r="N2559" s="12"/>
    </row>
    <row r="2560" spans="1:14" x14ac:dyDescent="0.2">
      <c r="A2560" s="39"/>
      <c r="B2560" s="60">
        <v>1500522</v>
      </c>
      <c r="C2560" s="61" t="s">
        <v>535</v>
      </c>
      <c r="D2560" s="61" t="s">
        <v>446</v>
      </c>
      <c r="E2560" s="60">
        <v>1421</v>
      </c>
      <c r="F2560" s="61" t="s">
        <v>142</v>
      </c>
      <c r="G2560" s="53" t="s">
        <v>59</v>
      </c>
      <c r="H2560" s="15">
        <v>8374.0499999999993</v>
      </c>
      <c r="I2560" s="62"/>
      <c r="J2560" s="62"/>
      <c r="K2560" s="62"/>
      <c r="L2560" s="62"/>
      <c r="M2560" s="15">
        <f t="shared" si="128"/>
        <v>8374.0499999999993</v>
      </c>
      <c r="N2560" s="12"/>
    </row>
    <row r="2561" spans="1:14" x14ac:dyDescent="0.2">
      <c r="A2561" s="39"/>
      <c r="B2561" s="60">
        <v>1500522</v>
      </c>
      <c r="C2561" s="61" t="s">
        <v>535</v>
      </c>
      <c r="D2561" s="61" t="s">
        <v>446</v>
      </c>
      <c r="E2561" s="60">
        <v>1431</v>
      </c>
      <c r="F2561" s="61" t="s">
        <v>142</v>
      </c>
      <c r="G2561" s="53" t="s">
        <v>60</v>
      </c>
      <c r="H2561" s="15">
        <v>8631.8799999999992</v>
      </c>
      <c r="I2561" s="62"/>
      <c r="J2561" s="62"/>
      <c r="K2561" s="62"/>
      <c r="L2561" s="62"/>
      <c r="M2561" s="15">
        <f t="shared" si="128"/>
        <v>8631.8799999999992</v>
      </c>
      <c r="N2561" s="12"/>
    </row>
    <row r="2562" spans="1:14" x14ac:dyDescent="0.2">
      <c r="A2562" s="39"/>
      <c r="B2562" s="60">
        <v>1500522</v>
      </c>
      <c r="C2562" s="61" t="s">
        <v>535</v>
      </c>
      <c r="D2562" s="61" t="s">
        <v>446</v>
      </c>
      <c r="E2562" s="60">
        <v>1542</v>
      </c>
      <c r="F2562" s="61" t="s">
        <v>142</v>
      </c>
      <c r="G2562" s="53" t="s">
        <v>63</v>
      </c>
      <c r="H2562" s="15">
        <v>5812.85</v>
      </c>
      <c r="I2562" s="62"/>
      <c r="J2562" s="62"/>
      <c r="K2562" s="63"/>
      <c r="L2562" s="62"/>
      <c r="M2562" s="15">
        <f t="shared" si="128"/>
        <v>5812.85</v>
      </c>
      <c r="N2562" s="12"/>
    </row>
    <row r="2563" spans="1:14" x14ac:dyDescent="0.2">
      <c r="A2563" s="39"/>
      <c r="B2563" s="60">
        <v>1500522</v>
      </c>
      <c r="C2563" s="61" t="s">
        <v>535</v>
      </c>
      <c r="D2563" s="61" t="s">
        <v>446</v>
      </c>
      <c r="E2563" s="60">
        <v>1543</v>
      </c>
      <c r="F2563" s="61" t="s">
        <v>142</v>
      </c>
      <c r="G2563" s="53" t="s">
        <v>64</v>
      </c>
      <c r="H2563" s="15">
        <v>1354.29</v>
      </c>
      <c r="I2563" s="62"/>
      <c r="J2563" s="62"/>
      <c r="K2563" s="62"/>
      <c r="L2563" s="62"/>
      <c r="M2563" s="15">
        <f t="shared" si="128"/>
        <v>1354.29</v>
      </c>
      <c r="N2563" s="12"/>
    </row>
    <row r="2564" spans="1:14" x14ac:dyDescent="0.2">
      <c r="A2564" s="39"/>
      <c r="B2564" s="60">
        <v>1500522</v>
      </c>
      <c r="C2564" s="61" t="s">
        <v>535</v>
      </c>
      <c r="D2564" s="61" t="s">
        <v>446</v>
      </c>
      <c r="E2564" s="60">
        <v>1544</v>
      </c>
      <c r="F2564" s="61" t="s">
        <v>142</v>
      </c>
      <c r="G2564" s="53" t="s">
        <v>65</v>
      </c>
      <c r="H2564" s="15">
        <v>47.94</v>
      </c>
      <c r="I2564" s="62"/>
      <c r="J2564" s="62"/>
      <c r="K2564" s="63"/>
      <c r="L2564" s="64"/>
      <c r="M2564" s="15">
        <f t="shared" si="128"/>
        <v>47.94</v>
      </c>
      <c r="N2564" s="12"/>
    </row>
    <row r="2565" spans="1:14" x14ac:dyDescent="0.2">
      <c r="A2565" s="39"/>
      <c r="B2565" s="60">
        <v>1500522</v>
      </c>
      <c r="C2565" s="61" t="s">
        <v>535</v>
      </c>
      <c r="D2565" s="61" t="s">
        <v>446</v>
      </c>
      <c r="E2565" s="60">
        <v>1591</v>
      </c>
      <c r="F2565" s="61" t="s">
        <v>142</v>
      </c>
      <c r="G2565" s="53" t="s">
        <v>111</v>
      </c>
      <c r="H2565" s="15">
        <v>4178.5600000000004</v>
      </c>
      <c r="I2565" s="62"/>
      <c r="J2565" s="62"/>
      <c r="K2565" s="62"/>
      <c r="L2565" s="62"/>
      <c r="M2565" s="15">
        <f t="shared" si="128"/>
        <v>4178.5600000000004</v>
      </c>
      <c r="N2565" s="12"/>
    </row>
    <row r="2566" spans="1:14" x14ac:dyDescent="0.2">
      <c r="A2566" s="39"/>
      <c r="B2566" s="60">
        <v>1500522</v>
      </c>
      <c r="C2566" s="61" t="s">
        <v>535</v>
      </c>
      <c r="D2566" s="61" t="s">
        <v>446</v>
      </c>
      <c r="E2566" s="60">
        <v>3981</v>
      </c>
      <c r="F2566" s="61" t="s">
        <v>142</v>
      </c>
      <c r="G2566" s="53" t="s">
        <v>66</v>
      </c>
      <c r="H2566" s="15">
        <v>3507.57</v>
      </c>
      <c r="I2566" s="62"/>
      <c r="J2566" s="62"/>
      <c r="K2566" s="63"/>
      <c r="L2566" s="64"/>
      <c r="M2566" s="15">
        <f t="shared" si="128"/>
        <v>3507.57</v>
      </c>
      <c r="N2566" s="12"/>
    </row>
    <row r="2567" spans="1:14" ht="15" x14ac:dyDescent="0.25">
      <c r="A2567" s="7"/>
      <c r="B2567" s="23" t="s">
        <v>536</v>
      </c>
      <c r="C2567" s="23"/>
      <c r="D2567" s="23"/>
      <c r="E2567" s="23"/>
      <c r="F2567" s="24"/>
      <c r="G2567" s="25"/>
      <c r="H2567" s="26">
        <v>286282.48</v>
      </c>
      <c r="I2567" s="26">
        <f t="shared" ref="I2567:M2567" si="129">SUM(I2533:I2566)</f>
        <v>0</v>
      </c>
      <c r="J2567" s="26">
        <f t="shared" si="129"/>
        <v>0</v>
      </c>
      <c r="K2567" s="26">
        <f t="shared" si="129"/>
        <v>0</v>
      </c>
      <c r="L2567" s="26">
        <f t="shared" si="129"/>
        <v>0</v>
      </c>
      <c r="M2567" s="26">
        <f t="shared" si="129"/>
        <v>286282.48</v>
      </c>
      <c r="N2567" s="12"/>
    </row>
    <row r="2568" spans="1:14" ht="15" x14ac:dyDescent="0.25">
      <c r="A2568" s="7" t="s">
        <v>274</v>
      </c>
      <c r="B2568" s="23" t="s">
        <v>537</v>
      </c>
      <c r="C2568" s="21"/>
      <c r="D2568" s="21"/>
      <c r="E2568" s="32"/>
      <c r="F2568" s="21"/>
      <c r="G2568" s="33"/>
      <c r="H2568" s="21"/>
      <c r="I2568" s="21"/>
      <c r="J2568" s="21"/>
      <c r="K2568" s="21"/>
      <c r="L2568" s="21"/>
      <c r="M2568" s="21"/>
      <c r="N2568" s="12"/>
    </row>
    <row r="2569" spans="1:14" s="75" customFormat="1" x14ac:dyDescent="0.2">
      <c r="A2569" s="39"/>
      <c r="B2569" s="13">
        <v>1100121</v>
      </c>
      <c r="C2569" s="14" t="s">
        <v>538</v>
      </c>
      <c r="D2569" s="14" t="s">
        <v>539</v>
      </c>
      <c r="E2569" s="13">
        <v>2711</v>
      </c>
      <c r="F2569" s="74" t="s">
        <v>451</v>
      </c>
      <c r="G2569" s="12" t="s">
        <v>160</v>
      </c>
      <c r="H2569" s="15">
        <v>500000</v>
      </c>
      <c r="I2569" s="74"/>
      <c r="J2569" s="74"/>
      <c r="K2569" s="63"/>
      <c r="L2569" s="74"/>
      <c r="M2569" s="15">
        <f t="shared" ref="M2569:M2600" si="130">H2569+I2569-J2569+K2569-L2569</f>
        <v>500000</v>
      </c>
      <c r="N2569" s="51"/>
    </row>
    <row r="2570" spans="1:14" x14ac:dyDescent="0.2">
      <c r="A2570" s="7"/>
      <c r="B2570" s="13">
        <v>1100121</v>
      </c>
      <c r="C2570" s="14" t="s">
        <v>538</v>
      </c>
      <c r="D2570" s="14" t="s">
        <v>539</v>
      </c>
      <c r="E2570" s="13">
        <v>3951</v>
      </c>
      <c r="F2570" s="12" t="s">
        <v>451</v>
      </c>
      <c r="G2570" s="12" t="s">
        <v>247</v>
      </c>
      <c r="H2570" s="15">
        <v>448275.18</v>
      </c>
      <c r="I2570" s="12"/>
      <c r="J2570" s="12"/>
      <c r="K2570" s="12"/>
      <c r="L2570" s="12"/>
      <c r="M2570" s="15">
        <f t="shared" si="130"/>
        <v>448275.18</v>
      </c>
      <c r="N2570" s="12"/>
    </row>
    <row r="2571" spans="1:14" x14ac:dyDescent="0.2">
      <c r="A2571" s="7"/>
      <c r="B2571" s="13">
        <v>1100122</v>
      </c>
      <c r="C2571" s="14" t="s">
        <v>538</v>
      </c>
      <c r="D2571" s="14" t="s">
        <v>539</v>
      </c>
      <c r="E2571" s="13">
        <v>2111</v>
      </c>
      <c r="F2571" s="12" t="s">
        <v>451</v>
      </c>
      <c r="G2571" s="12" t="s">
        <v>37</v>
      </c>
      <c r="H2571" s="15">
        <v>36940.86</v>
      </c>
      <c r="I2571" s="12"/>
      <c r="J2571" s="12"/>
      <c r="K2571" s="12"/>
      <c r="L2571" s="12"/>
      <c r="M2571" s="15">
        <f t="shared" si="130"/>
        <v>36940.86</v>
      </c>
      <c r="N2571" s="12"/>
    </row>
    <row r="2572" spans="1:14" x14ac:dyDescent="0.2">
      <c r="A2572" s="7"/>
      <c r="B2572" s="13">
        <v>1100122</v>
      </c>
      <c r="C2572" s="14" t="s">
        <v>538</v>
      </c>
      <c r="D2572" s="14" t="s">
        <v>539</v>
      </c>
      <c r="E2572" s="13">
        <v>2121</v>
      </c>
      <c r="F2572" s="12" t="s">
        <v>451</v>
      </c>
      <c r="G2572" s="12" t="s">
        <v>119</v>
      </c>
      <c r="H2572" s="15">
        <v>7000</v>
      </c>
      <c r="I2572" s="12"/>
      <c r="J2572" s="12"/>
      <c r="K2572" s="46"/>
      <c r="L2572" s="46"/>
      <c r="M2572" s="15">
        <f t="shared" si="130"/>
        <v>7000</v>
      </c>
      <c r="N2572" s="12"/>
    </row>
    <row r="2573" spans="1:14" ht="45" x14ac:dyDescent="0.2">
      <c r="A2573" s="7">
        <v>35</v>
      </c>
      <c r="B2573" s="13">
        <v>1100122</v>
      </c>
      <c r="C2573" s="14" t="s">
        <v>538</v>
      </c>
      <c r="D2573" s="14" t="s">
        <v>539</v>
      </c>
      <c r="E2573" s="13">
        <v>2141</v>
      </c>
      <c r="F2573" s="12" t="s">
        <v>451</v>
      </c>
      <c r="G2573" s="12" t="s">
        <v>39</v>
      </c>
      <c r="H2573" s="15">
        <v>26492</v>
      </c>
      <c r="I2573" s="12"/>
      <c r="J2573" s="12"/>
      <c r="K2573" s="29">
        <v>25000</v>
      </c>
      <c r="L2573" s="46"/>
      <c r="M2573" s="15">
        <f t="shared" si="130"/>
        <v>51492</v>
      </c>
      <c r="N2573" s="35" t="s">
        <v>1828</v>
      </c>
    </row>
    <row r="2574" spans="1:14" x14ac:dyDescent="0.2">
      <c r="A2574" s="7"/>
      <c r="B2574" s="13">
        <v>1100122</v>
      </c>
      <c r="C2574" s="14" t="s">
        <v>538</v>
      </c>
      <c r="D2574" s="14" t="s">
        <v>539</v>
      </c>
      <c r="E2574" s="13">
        <v>2161</v>
      </c>
      <c r="F2574" s="12" t="s">
        <v>451</v>
      </c>
      <c r="G2574" s="12" t="s">
        <v>40</v>
      </c>
      <c r="H2574" s="15">
        <v>9000</v>
      </c>
      <c r="I2574" s="12"/>
      <c r="J2574" s="12"/>
      <c r="K2574" s="46"/>
      <c r="L2574" s="46"/>
      <c r="M2574" s="15">
        <f t="shared" si="130"/>
        <v>9000</v>
      </c>
      <c r="N2574" s="12"/>
    </row>
    <row r="2575" spans="1:14" x14ac:dyDescent="0.2">
      <c r="A2575" s="7"/>
      <c r="B2575" s="13">
        <v>1100122</v>
      </c>
      <c r="C2575" s="14" t="s">
        <v>538</v>
      </c>
      <c r="D2575" s="14" t="s">
        <v>539</v>
      </c>
      <c r="E2575" s="13">
        <v>2461</v>
      </c>
      <c r="F2575" s="12" t="s">
        <v>451</v>
      </c>
      <c r="G2575" s="12" t="s">
        <v>43</v>
      </c>
      <c r="H2575" s="15">
        <v>517</v>
      </c>
      <c r="I2575" s="12"/>
      <c r="J2575" s="12"/>
      <c r="K2575" s="46"/>
      <c r="L2575" s="46"/>
      <c r="M2575" s="15">
        <f t="shared" si="130"/>
        <v>517</v>
      </c>
      <c r="N2575" s="12"/>
    </row>
    <row r="2576" spans="1:14" x14ac:dyDescent="0.2">
      <c r="A2576" s="7"/>
      <c r="B2576" s="13">
        <v>1100122</v>
      </c>
      <c r="C2576" s="14" t="s">
        <v>538</v>
      </c>
      <c r="D2576" s="14" t="s">
        <v>539</v>
      </c>
      <c r="E2576" s="13">
        <v>2711</v>
      </c>
      <c r="F2576" s="12" t="s">
        <v>451</v>
      </c>
      <c r="G2576" s="12" t="s">
        <v>160</v>
      </c>
      <c r="H2576" s="15">
        <v>2060182.08</v>
      </c>
      <c r="I2576" s="12"/>
      <c r="J2576" s="12"/>
      <c r="K2576" s="46"/>
      <c r="L2576" s="46"/>
      <c r="M2576" s="15">
        <f t="shared" si="130"/>
        <v>2060182.08</v>
      </c>
      <c r="N2576" s="12"/>
    </row>
    <row r="2577" spans="1:14" x14ac:dyDescent="0.2">
      <c r="A2577" s="7"/>
      <c r="B2577" s="13">
        <v>1100122</v>
      </c>
      <c r="C2577" s="14" t="s">
        <v>538</v>
      </c>
      <c r="D2577" s="14" t="s">
        <v>539</v>
      </c>
      <c r="E2577" s="13">
        <v>2722</v>
      </c>
      <c r="F2577" s="12" t="s">
        <v>451</v>
      </c>
      <c r="G2577" s="12" t="s">
        <v>82</v>
      </c>
      <c r="H2577" s="15">
        <v>750000</v>
      </c>
      <c r="I2577" s="12"/>
      <c r="J2577" s="12"/>
      <c r="K2577" s="46"/>
      <c r="L2577" s="46"/>
      <c r="M2577" s="15">
        <f t="shared" si="130"/>
        <v>750000</v>
      </c>
      <c r="N2577" s="12"/>
    </row>
    <row r="2578" spans="1:14" x14ac:dyDescent="0.2">
      <c r="A2578" s="7"/>
      <c r="B2578" s="13">
        <v>1100122</v>
      </c>
      <c r="C2578" s="14" t="s">
        <v>538</v>
      </c>
      <c r="D2578" s="14" t="s">
        <v>539</v>
      </c>
      <c r="E2578" s="13">
        <v>2911</v>
      </c>
      <c r="F2578" s="12" t="s">
        <v>451</v>
      </c>
      <c r="G2578" s="12" t="s">
        <v>44</v>
      </c>
      <c r="H2578" s="15">
        <v>185000</v>
      </c>
      <c r="I2578" s="12"/>
      <c r="J2578" s="12"/>
      <c r="K2578" s="46"/>
      <c r="L2578" s="46"/>
      <c r="M2578" s="15">
        <f t="shared" si="130"/>
        <v>185000</v>
      </c>
      <c r="N2578" s="12"/>
    </row>
    <row r="2579" spans="1:14" x14ac:dyDescent="0.2">
      <c r="A2579" s="7"/>
      <c r="B2579" s="13">
        <v>1100122</v>
      </c>
      <c r="C2579" s="14" t="s">
        <v>538</v>
      </c>
      <c r="D2579" s="14" t="s">
        <v>539</v>
      </c>
      <c r="E2579" s="13">
        <v>2921</v>
      </c>
      <c r="F2579" s="12" t="s">
        <v>451</v>
      </c>
      <c r="G2579" s="12" t="s">
        <v>122</v>
      </c>
      <c r="H2579" s="15">
        <v>800</v>
      </c>
      <c r="I2579" s="12"/>
      <c r="J2579" s="12"/>
      <c r="K2579" s="46"/>
      <c r="L2579" s="46"/>
      <c r="M2579" s="15">
        <f t="shared" si="130"/>
        <v>800</v>
      </c>
      <c r="N2579" s="12"/>
    </row>
    <row r="2580" spans="1:14" x14ac:dyDescent="0.2">
      <c r="A2580" s="7"/>
      <c r="B2580" s="13">
        <v>1100122</v>
      </c>
      <c r="C2580" s="14" t="s">
        <v>538</v>
      </c>
      <c r="D2580" s="14" t="s">
        <v>539</v>
      </c>
      <c r="E2580" s="13">
        <v>2931</v>
      </c>
      <c r="F2580" s="12" t="s">
        <v>451</v>
      </c>
      <c r="G2580" s="12" t="s">
        <v>85</v>
      </c>
      <c r="H2580" s="15">
        <v>2500</v>
      </c>
      <c r="I2580" s="12"/>
      <c r="J2580" s="12"/>
      <c r="K2580" s="46"/>
      <c r="L2580" s="46"/>
      <c r="M2580" s="15">
        <f t="shared" si="130"/>
        <v>2500</v>
      </c>
      <c r="N2580" s="12"/>
    </row>
    <row r="2581" spans="1:14" x14ac:dyDescent="0.2">
      <c r="A2581" s="7"/>
      <c r="B2581" s="13">
        <v>1100122</v>
      </c>
      <c r="C2581" s="14" t="s">
        <v>538</v>
      </c>
      <c r="D2581" s="14" t="s">
        <v>539</v>
      </c>
      <c r="E2581" s="13">
        <v>2941</v>
      </c>
      <c r="F2581" s="12" t="s">
        <v>451</v>
      </c>
      <c r="G2581" s="12" t="s">
        <v>45</v>
      </c>
      <c r="H2581" s="15">
        <v>2000</v>
      </c>
      <c r="I2581" s="12"/>
      <c r="J2581" s="12"/>
      <c r="K2581" s="46"/>
      <c r="L2581" s="46"/>
      <c r="M2581" s="15">
        <f t="shared" si="130"/>
        <v>2000</v>
      </c>
      <c r="N2581" s="12"/>
    </row>
    <row r="2582" spans="1:14" x14ac:dyDescent="0.2">
      <c r="A2582" s="7"/>
      <c r="B2582" s="13">
        <v>1100122</v>
      </c>
      <c r="C2582" s="14" t="s">
        <v>538</v>
      </c>
      <c r="D2582" s="14" t="s">
        <v>539</v>
      </c>
      <c r="E2582" s="13">
        <v>2961</v>
      </c>
      <c r="F2582" s="12" t="s">
        <v>451</v>
      </c>
      <c r="G2582" s="12" t="s">
        <v>123</v>
      </c>
      <c r="H2582" s="15">
        <v>7547.71</v>
      </c>
      <c r="I2582" s="12"/>
      <c r="J2582" s="12"/>
      <c r="K2582" s="46"/>
      <c r="L2582" s="46"/>
      <c r="M2582" s="15">
        <f t="shared" si="130"/>
        <v>7547.71</v>
      </c>
      <c r="N2582" s="12"/>
    </row>
    <row r="2583" spans="1:14" x14ac:dyDescent="0.2">
      <c r="A2583" s="7"/>
      <c r="B2583" s="13">
        <v>1100122</v>
      </c>
      <c r="C2583" s="14" t="s">
        <v>538</v>
      </c>
      <c r="D2583" s="14" t="s">
        <v>539</v>
      </c>
      <c r="E2583" s="13">
        <v>3181</v>
      </c>
      <c r="F2583" s="12" t="s">
        <v>451</v>
      </c>
      <c r="G2583" s="12" t="s">
        <v>112</v>
      </c>
      <c r="H2583" s="15">
        <v>2000</v>
      </c>
      <c r="I2583" s="12"/>
      <c r="J2583" s="12"/>
      <c r="K2583" s="46"/>
      <c r="L2583" s="46"/>
      <c r="M2583" s="15">
        <f t="shared" si="130"/>
        <v>2000</v>
      </c>
      <c r="N2583" s="12"/>
    </row>
    <row r="2584" spans="1:14" ht="45" x14ac:dyDescent="0.2">
      <c r="A2584" s="7">
        <v>35</v>
      </c>
      <c r="B2584" s="13">
        <v>1100122</v>
      </c>
      <c r="C2584" s="14" t="s">
        <v>538</v>
      </c>
      <c r="D2584" s="14" t="s">
        <v>539</v>
      </c>
      <c r="E2584" s="13">
        <v>3313</v>
      </c>
      <c r="F2584" s="12" t="s">
        <v>451</v>
      </c>
      <c r="G2584" s="12" t="s">
        <v>452</v>
      </c>
      <c r="H2584" s="15">
        <v>288144</v>
      </c>
      <c r="I2584" s="12"/>
      <c r="J2584" s="12"/>
      <c r="K2584" s="46"/>
      <c r="L2584" s="30">
        <v>25000</v>
      </c>
      <c r="M2584" s="15">
        <f t="shared" si="130"/>
        <v>263144</v>
      </c>
      <c r="N2584" s="35" t="s">
        <v>1828</v>
      </c>
    </row>
    <row r="2585" spans="1:14" x14ac:dyDescent="0.2">
      <c r="A2585" s="7"/>
      <c r="B2585" s="13">
        <v>1100122</v>
      </c>
      <c r="C2585" s="14" t="s">
        <v>538</v>
      </c>
      <c r="D2585" s="14" t="s">
        <v>539</v>
      </c>
      <c r="E2585" s="13">
        <v>3314</v>
      </c>
      <c r="F2585" s="12" t="s">
        <v>451</v>
      </c>
      <c r="G2585" s="12" t="s">
        <v>453</v>
      </c>
      <c r="H2585" s="15">
        <v>208021.32</v>
      </c>
      <c r="I2585" s="12"/>
      <c r="J2585" s="12"/>
      <c r="K2585" s="46"/>
      <c r="L2585" s="46"/>
      <c r="M2585" s="15">
        <f t="shared" si="130"/>
        <v>208021.32</v>
      </c>
      <c r="N2585" s="12"/>
    </row>
    <row r="2586" spans="1:14" x14ac:dyDescent="0.2">
      <c r="A2586" s="7"/>
      <c r="B2586" s="13">
        <v>1100122</v>
      </c>
      <c r="C2586" s="14" t="s">
        <v>538</v>
      </c>
      <c r="D2586" s="14" t="s">
        <v>539</v>
      </c>
      <c r="E2586" s="13">
        <v>3361</v>
      </c>
      <c r="F2586" s="12" t="s">
        <v>451</v>
      </c>
      <c r="G2586" s="12" t="s">
        <v>47</v>
      </c>
      <c r="H2586" s="15">
        <v>38186.6</v>
      </c>
      <c r="I2586" s="12"/>
      <c r="J2586" s="12"/>
      <c r="K2586" s="46"/>
      <c r="L2586" s="46"/>
      <c r="M2586" s="15">
        <f t="shared" si="130"/>
        <v>38186.6</v>
      </c>
      <c r="N2586" s="12"/>
    </row>
    <row r="2587" spans="1:14" x14ac:dyDescent="0.2">
      <c r="A2587" s="7"/>
      <c r="B2587" s="13">
        <v>1100122</v>
      </c>
      <c r="C2587" s="14" t="s">
        <v>538</v>
      </c>
      <c r="D2587" s="14" t="s">
        <v>539</v>
      </c>
      <c r="E2587" s="13">
        <v>3391</v>
      </c>
      <c r="F2587" s="12" t="s">
        <v>451</v>
      </c>
      <c r="G2587" s="12" t="s">
        <v>48</v>
      </c>
      <c r="H2587" s="15">
        <v>60000</v>
      </c>
      <c r="I2587" s="12"/>
      <c r="J2587" s="12"/>
      <c r="K2587" s="46"/>
      <c r="L2587" s="46"/>
      <c r="M2587" s="15">
        <f t="shared" si="130"/>
        <v>60000</v>
      </c>
      <c r="N2587" s="12"/>
    </row>
    <row r="2588" spans="1:14" x14ac:dyDescent="0.2">
      <c r="A2588" s="7"/>
      <c r="B2588" s="13">
        <v>1100122</v>
      </c>
      <c r="C2588" s="14" t="s">
        <v>538</v>
      </c>
      <c r="D2588" s="14" t="s">
        <v>539</v>
      </c>
      <c r="E2588" s="13">
        <v>3511</v>
      </c>
      <c r="F2588" s="12" t="s">
        <v>451</v>
      </c>
      <c r="G2588" s="12" t="s">
        <v>91</v>
      </c>
      <c r="H2588" s="15">
        <v>1750</v>
      </c>
      <c r="I2588" s="12"/>
      <c r="J2588" s="12"/>
      <c r="K2588" s="46"/>
      <c r="L2588" s="46"/>
      <c r="M2588" s="15">
        <f t="shared" si="130"/>
        <v>1750</v>
      </c>
      <c r="N2588" s="12"/>
    </row>
    <row r="2589" spans="1:14" x14ac:dyDescent="0.2">
      <c r="A2589" s="7"/>
      <c r="B2589" s="13">
        <v>1100122</v>
      </c>
      <c r="C2589" s="14" t="s">
        <v>538</v>
      </c>
      <c r="D2589" s="14" t="s">
        <v>539</v>
      </c>
      <c r="E2589" s="13">
        <v>3521</v>
      </c>
      <c r="F2589" s="12" t="s">
        <v>451</v>
      </c>
      <c r="G2589" s="12" t="s">
        <v>136</v>
      </c>
      <c r="H2589" s="15">
        <v>7000</v>
      </c>
      <c r="I2589" s="12"/>
      <c r="J2589" s="12"/>
      <c r="K2589" s="12"/>
      <c r="L2589" s="12"/>
      <c r="M2589" s="15">
        <f t="shared" si="130"/>
        <v>7000</v>
      </c>
      <c r="N2589" s="12"/>
    </row>
    <row r="2590" spans="1:14" x14ac:dyDescent="0.2">
      <c r="A2590" s="7"/>
      <c r="B2590" s="13">
        <v>1100122</v>
      </c>
      <c r="C2590" s="14" t="s">
        <v>538</v>
      </c>
      <c r="D2590" s="14" t="s">
        <v>539</v>
      </c>
      <c r="E2590" s="13">
        <v>3551</v>
      </c>
      <c r="F2590" s="12" t="s">
        <v>451</v>
      </c>
      <c r="G2590" s="12" t="s">
        <v>124</v>
      </c>
      <c r="H2590" s="15">
        <v>12360.83</v>
      </c>
      <c r="I2590" s="12"/>
      <c r="J2590" s="12"/>
      <c r="K2590" s="12"/>
      <c r="L2590" s="12"/>
      <c r="M2590" s="15">
        <f t="shared" si="130"/>
        <v>12360.83</v>
      </c>
      <c r="N2590" s="12"/>
    </row>
    <row r="2591" spans="1:14" x14ac:dyDescent="0.2">
      <c r="A2591" s="7"/>
      <c r="B2591" s="13">
        <v>1100122</v>
      </c>
      <c r="C2591" s="14" t="s">
        <v>538</v>
      </c>
      <c r="D2591" s="14" t="s">
        <v>539</v>
      </c>
      <c r="E2591" s="13">
        <v>3571</v>
      </c>
      <c r="F2591" s="12" t="s">
        <v>451</v>
      </c>
      <c r="G2591" s="12" t="s">
        <v>92</v>
      </c>
      <c r="H2591" s="15">
        <v>18000</v>
      </c>
      <c r="I2591" s="12"/>
      <c r="J2591" s="12"/>
      <c r="K2591" s="12"/>
      <c r="L2591" s="12"/>
      <c r="M2591" s="15">
        <f t="shared" si="130"/>
        <v>18000</v>
      </c>
      <c r="N2591" s="12"/>
    </row>
    <row r="2592" spans="1:14" x14ac:dyDescent="0.2">
      <c r="A2592" s="7"/>
      <c r="B2592" s="13">
        <v>1100122</v>
      </c>
      <c r="C2592" s="14" t="s">
        <v>538</v>
      </c>
      <c r="D2592" s="14" t="s">
        <v>539</v>
      </c>
      <c r="E2592" s="13">
        <v>3721</v>
      </c>
      <c r="F2592" s="12" t="s">
        <v>451</v>
      </c>
      <c r="G2592" s="12" t="s">
        <v>51</v>
      </c>
      <c r="H2592" s="15">
        <v>20000</v>
      </c>
      <c r="I2592" s="12"/>
      <c r="J2592" s="12"/>
      <c r="K2592" s="12"/>
      <c r="L2592" s="12"/>
      <c r="M2592" s="15">
        <f t="shared" si="130"/>
        <v>20000</v>
      </c>
      <c r="N2592" s="12"/>
    </row>
    <row r="2593" spans="1:14" x14ac:dyDescent="0.2">
      <c r="A2593" s="7"/>
      <c r="B2593" s="13">
        <v>1100122</v>
      </c>
      <c r="C2593" s="14" t="s">
        <v>538</v>
      </c>
      <c r="D2593" s="14" t="s">
        <v>539</v>
      </c>
      <c r="E2593" s="13">
        <v>3751</v>
      </c>
      <c r="F2593" s="12" t="s">
        <v>451</v>
      </c>
      <c r="G2593" s="12" t="s">
        <v>52</v>
      </c>
      <c r="H2593" s="15">
        <v>19000</v>
      </c>
      <c r="I2593" s="12"/>
      <c r="J2593" s="12"/>
      <c r="K2593" s="12"/>
      <c r="L2593" s="12"/>
      <c r="M2593" s="15">
        <f t="shared" si="130"/>
        <v>19000</v>
      </c>
      <c r="N2593" s="12"/>
    </row>
    <row r="2594" spans="1:14" x14ac:dyDescent="0.2">
      <c r="A2594" s="7"/>
      <c r="B2594" s="13">
        <v>1100122</v>
      </c>
      <c r="C2594" s="14" t="s">
        <v>538</v>
      </c>
      <c r="D2594" s="14" t="s">
        <v>539</v>
      </c>
      <c r="E2594" s="13">
        <v>4451</v>
      </c>
      <c r="F2594" s="12" t="s">
        <v>451</v>
      </c>
      <c r="G2594" s="12" t="s">
        <v>107</v>
      </c>
      <c r="H2594" s="15">
        <v>21600</v>
      </c>
      <c r="I2594" s="12"/>
      <c r="J2594" s="12"/>
      <c r="K2594" s="12"/>
      <c r="L2594" s="12"/>
      <c r="M2594" s="15">
        <f t="shared" si="130"/>
        <v>21600</v>
      </c>
      <c r="N2594" s="12"/>
    </row>
    <row r="2595" spans="1:14" x14ac:dyDescent="0.2">
      <c r="A2595" s="7"/>
      <c r="B2595" s="13">
        <v>1100122</v>
      </c>
      <c r="C2595" s="14" t="s">
        <v>538</v>
      </c>
      <c r="D2595" s="14" t="s">
        <v>539</v>
      </c>
      <c r="E2595" s="13">
        <v>5111</v>
      </c>
      <c r="F2595" s="12" t="s">
        <v>451</v>
      </c>
      <c r="G2595" s="12" t="s">
        <v>137</v>
      </c>
      <c r="H2595" s="15">
        <v>15000</v>
      </c>
      <c r="I2595" s="12"/>
      <c r="J2595" s="12"/>
      <c r="K2595" s="12"/>
      <c r="L2595" s="12"/>
      <c r="M2595" s="15">
        <f t="shared" si="130"/>
        <v>15000</v>
      </c>
      <c r="N2595" s="12"/>
    </row>
    <row r="2596" spans="1:14" x14ac:dyDescent="0.2">
      <c r="A2596" s="7"/>
      <c r="B2596" s="13">
        <v>1100122</v>
      </c>
      <c r="C2596" s="14" t="s">
        <v>538</v>
      </c>
      <c r="D2596" s="14" t="s">
        <v>539</v>
      </c>
      <c r="E2596" s="13">
        <v>5151</v>
      </c>
      <c r="F2596" s="12" t="s">
        <v>451</v>
      </c>
      <c r="G2596" s="12" t="s">
        <v>128</v>
      </c>
      <c r="H2596" s="15">
        <v>75000</v>
      </c>
      <c r="I2596" s="12"/>
      <c r="J2596" s="12"/>
      <c r="K2596" s="12"/>
      <c r="L2596" s="12"/>
      <c r="M2596" s="15">
        <f t="shared" si="130"/>
        <v>75000</v>
      </c>
      <c r="N2596" s="12"/>
    </row>
    <row r="2597" spans="1:14" x14ac:dyDescent="0.2">
      <c r="A2597" s="7"/>
      <c r="B2597" s="13">
        <v>1100122</v>
      </c>
      <c r="C2597" s="14" t="s">
        <v>538</v>
      </c>
      <c r="D2597" s="14" t="s">
        <v>539</v>
      </c>
      <c r="E2597" s="13">
        <v>5152</v>
      </c>
      <c r="F2597" s="12" t="s">
        <v>451</v>
      </c>
      <c r="G2597" s="12" t="s">
        <v>218</v>
      </c>
      <c r="H2597" s="15">
        <v>45000</v>
      </c>
      <c r="I2597" s="12"/>
      <c r="J2597" s="12"/>
      <c r="K2597" s="12"/>
      <c r="L2597" s="12"/>
      <c r="M2597" s="15">
        <f t="shared" si="130"/>
        <v>45000</v>
      </c>
      <c r="N2597" s="12"/>
    </row>
    <row r="2598" spans="1:14" x14ac:dyDescent="0.2">
      <c r="A2598" s="7"/>
      <c r="B2598" s="13">
        <v>1500522</v>
      </c>
      <c r="C2598" s="14" t="s">
        <v>538</v>
      </c>
      <c r="D2598" s="14" t="s">
        <v>539</v>
      </c>
      <c r="E2598" s="13">
        <v>1131</v>
      </c>
      <c r="F2598" s="12" t="s">
        <v>451</v>
      </c>
      <c r="G2598" s="14" t="s">
        <v>55</v>
      </c>
      <c r="H2598" s="15">
        <v>2263471.2000000002</v>
      </c>
      <c r="I2598" s="12"/>
      <c r="J2598" s="12"/>
      <c r="K2598" s="29"/>
      <c r="L2598" s="30"/>
      <c r="M2598" s="15">
        <f t="shared" si="130"/>
        <v>2263471.2000000002</v>
      </c>
      <c r="N2598" s="12"/>
    </row>
    <row r="2599" spans="1:14" x14ac:dyDescent="0.2">
      <c r="A2599" s="7"/>
      <c r="B2599" s="13">
        <v>1500522</v>
      </c>
      <c r="C2599" s="14" t="s">
        <v>538</v>
      </c>
      <c r="D2599" s="14" t="s">
        <v>539</v>
      </c>
      <c r="E2599" s="13">
        <v>1134</v>
      </c>
      <c r="F2599" s="12" t="s">
        <v>451</v>
      </c>
      <c r="G2599" s="12" t="s">
        <v>454</v>
      </c>
      <c r="H2599" s="15">
        <v>1304378.8799999999</v>
      </c>
      <c r="I2599" s="12"/>
      <c r="J2599" s="12"/>
      <c r="K2599" s="12"/>
      <c r="L2599" s="12"/>
      <c r="M2599" s="15">
        <f t="shared" si="130"/>
        <v>1304378.8799999999</v>
      </c>
      <c r="N2599" s="12"/>
    </row>
    <row r="2600" spans="1:14" x14ac:dyDescent="0.2">
      <c r="A2600" s="7"/>
      <c r="B2600" s="13">
        <v>1500522</v>
      </c>
      <c r="C2600" s="14" t="s">
        <v>538</v>
      </c>
      <c r="D2600" s="14" t="s">
        <v>539</v>
      </c>
      <c r="E2600" s="13">
        <v>1212</v>
      </c>
      <c r="F2600" s="12" t="s">
        <v>451</v>
      </c>
      <c r="G2600" s="12" t="s">
        <v>455</v>
      </c>
      <c r="H2600" s="15">
        <v>955868.93</v>
      </c>
      <c r="I2600" s="12"/>
      <c r="J2600" s="12"/>
      <c r="K2600" s="12"/>
      <c r="L2600" s="12"/>
      <c r="M2600" s="15">
        <f t="shared" si="130"/>
        <v>955868.93</v>
      </c>
      <c r="N2600" s="12"/>
    </row>
    <row r="2601" spans="1:14" x14ac:dyDescent="0.2">
      <c r="A2601" s="7"/>
      <c r="B2601" s="13">
        <v>1500522</v>
      </c>
      <c r="C2601" s="14" t="s">
        <v>538</v>
      </c>
      <c r="D2601" s="14" t="s">
        <v>539</v>
      </c>
      <c r="E2601" s="13">
        <v>1312</v>
      </c>
      <c r="F2601" s="12" t="s">
        <v>451</v>
      </c>
      <c r="G2601" s="12" t="s">
        <v>441</v>
      </c>
      <c r="H2601" s="15">
        <v>3100643.28</v>
      </c>
      <c r="I2601" s="12"/>
      <c r="J2601" s="12"/>
      <c r="K2601" s="12"/>
      <c r="L2601" s="12"/>
      <c r="M2601" s="15">
        <f t="shared" ref="M2601:M2616" si="131">H2601+I2601-J2601+K2601-L2601</f>
        <v>3100643.28</v>
      </c>
      <c r="N2601" s="12"/>
    </row>
    <row r="2602" spans="1:14" x14ac:dyDescent="0.2">
      <c r="A2602" s="7"/>
      <c r="B2602" s="13">
        <v>1500522</v>
      </c>
      <c r="C2602" s="14" t="s">
        <v>538</v>
      </c>
      <c r="D2602" s="14" t="s">
        <v>539</v>
      </c>
      <c r="E2602" s="13">
        <v>1321</v>
      </c>
      <c r="F2602" s="12" t="s">
        <v>451</v>
      </c>
      <c r="G2602" s="12" t="s">
        <v>56</v>
      </c>
      <c r="H2602" s="15">
        <v>60036.41</v>
      </c>
      <c r="I2602" s="12"/>
      <c r="J2602" s="12"/>
      <c r="K2602" s="29"/>
      <c r="L2602" s="30"/>
      <c r="M2602" s="15">
        <f t="shared" si="131"/>
        <v>60036.41</v>
      </c>
      <c r="N2602" s="12"/>
    </row>
    <row r="2603" spans="1:14" x14ac:dyDescent="0.2">
      <c r="A2603" s="7"/>
      <c r="B2603" s="13">
        <v>1500522</v>
      </c>
      <c r="C2603" s="14" t="s">
        <v>538</v>
      </c>
      <c r="D2603" s="14" t="s">
        <v>539</v>
      </c>
      <c r="E2603" s="13">
        <v>1323</v>
      </c>
      <c r="F2603" s="12" t="s">
        <v>451</v>
      </c>
      <c r="G2603" s="12" t="s">
        <v>57</v>
      </c>
      <c r="H2603" s="15">
        <v>246751.29</v>
      </c>
      <c r="I2603" s="12"/>
      <c r="J2603" s="12"/>
      <c r="K2603" s="29"/>
      <c r="L2603" s="30"/>
      <c r="M2603" s="15">
        <f t="shared" si="131"/>
        <v>246751.29</v>
      </c>
      <c r="N2603" s="12"/>
    </row>
    <row r="2604" spans="1:14" x14ac:dyDescent="0.2">
      <c r="A2604" s="7"/>
      <c r="B2604" s="13">
        <v>1500522</v>
      </c>
      <c r="C2604" s="14" t="s">
        <v>538</v>
      </c>
      <c r="D2604" s="14" t="s">
        <v>539</v>
      </c>
      <c r="E2604" s="13">
        <v>1413</v>
      </c>
      <c r="F2604" s="12" t="s">
        <v>451</v>
      </c>
      <c r="G2604" s="12" t="s">
        <v>58</v>
      </c>
      <c r="H2604" s="15">
        <v>471835.58</v>
      </c>
      <c r="I2604" s="12"/>
      <c r="J2604" s="12"/>
      <c r="K2604" s="12"/>
      <c r="L2604" s="12"/>
      <c r="M2604" s="15">
        <f t="shared" si="131"/>
        <v>471835.58</v>
      </c>
      <c r="N2604" s="12"/>
    </row>
    <row r="2605" spans="1:14" x14ac:dyDescent="0.2">
      <c r="A2605" s="7"/>
      <c r="B2605" s="13">
        <v>1500522</v>
      </c>
      <c r="C2605" s="14" t="s">
        <v>538</v>
      </c>
      <c r="D2605" s="14" t="s">
        <v>539</v>
      </c>
      <c r="E2605" s="13">
        <v>1421</v>
      </c>
      <c r="F2605" s="12" t="s">
        <v>451</v>
      </c>
      <c r="G2605" s="12" t="s">
        <v>59</v>
      </c>
      <c r="H2605" s="15">
        <v>142697.60999999999</v>
      </c>
      <c r="I2605" s="12"/>
      <c r="J2605" s="12"/>
      <c r="K2605" s="12"/>
      <c r="L2605" s="12"/>
      <c r="M2605" s="15">
        <f t="shared" si="131"/>
        <v>142697.60999999999</v>
      </c>
      <c r="N2605" s="12"/>
    </row>
    <row r="2606" spans="1:14" x14ac:dyDescent="0.2">
      <c r="A2606" s="7"/>
      <c r="B2606" s="13">
        <v>1500522</v>
      </c>
      <c r="C2606" s="14" t="s">
        <v>538</v>
      </c>
      <c r="D2606" s="14" t="s">
        <v>539</v>
      </c>
      <c r="E2606" s="13">
        <v>1431</v>
      </c>
      <c r="F2606" s="12" t="s">
        <v>451</v>
      </c>
      <c r="G2606" s="12" t="s">
        <v>60</v>
      </c>
      <c r="H2606" s="15">
        <v>163017.78</v>
      </c>
      <c r="I2606" s="12"/>
      <c r="J2606" s="12"/>
      <c r="K2606" s="12"/>
      <c r="L2606" s="12"/>
      <c r="M2606" s="15">
        <f t="shared" si="131"/>
        <v>163017.78</v>
      </c>
      <c r="N2606" s="12"/>
    </row>
    <row r="2607" spans="1:14" ht="15" x14ac:dyDescent="0.2">
      <c r="A2607" s="7"/>
      <c r="B2607" s="13">
        <v>1500522</v>
      </c>
      <c r="C2607" s="14" t="s">
        <v>538</v>
      </c>
      <c r="D2607" s="14" t="s">
        <v>539</v>
      </c>
      <c r="E2607" s="13">
        <v>1441</v>
      </c>
      <c r="F2607" s="12" t="s">
        <v>451</v>
      </c>
      <c r="G2607" s="12" t="s">
        <v>61</v>
      </c>
      <c r="H2607" s="15">
        <v>2068500</v>
      </c>
      <c r="I2607" s="12"/>
      <c r="J2607" s="12"/>
      <c r="K2607" s="29"/>
      <c r="L2607" s="12"/>
      <c r="M2607" s="15">
        <f t="shared" si="131"/>
        <v>2068500</v>
      </c>
      <c r="N2607" s="35"/>
    </row>
    <row r="2608" spans="1:14" ht="15" x14ac:dyDescent="0.2">
      <c r="A2608" s="7"/>
      <c r="B2608" s="13">
        <v>1500522</v>
      </c>
      <c r="C2608" s="14" t="s">
        <v>538</v>
      </c>
      <c r="D2608" s="14" t="s">
        <v>539</v>
      </c>
      <c r="E2608" s="13">
        <v>1522</v>
      </c>
      <c r="F2608" s="12" t="s">
        <v>451</v>
      </c>
      <c r="G2608" s="12" t="s">
        <v>456</v>
      </c>
      <c r="H2608" s="15">
        <v>4901891.1400000006</v>
      </c>
      <c r="I2608" s="12"/>
      <c r="J2608" s="12"/>
      <c r="K2608" s="29"/>
      <c r="L2608" s="12"/>
      <c r="M2608" s="15">
        <f t="shared" si="131"/>
        <v>4901891.1400000006</v>
      </c>
      <c r="N2608" s="31"/>
    </row>
    <row r="2609" spans="1:14" x14ac:dyDescent="0.2">
      <c r="A2609" s="7"/>
      <c r="B2609" s="13">
        <v>1500522</v>
      </c>
      <c r="C2609" s="14" t="s">
        <v>538</v>
      </c>
      <c r="D2609" s="14" t="s">
        <v>539</v>
      </c>
      <c r="E2609" s="13">
        <v>1542</v>
      </c>
      <c r="F2609" s="12" t="s">
        <v>451</v>
      </c>
      <c r="G2609" s="12" t="s">
        <v>63</v>
      </c>
      <c r="H2609" s="15">
        <v>68788.570000000007</v>
      </c>
      <c r="I2609" s="12"/>
      <c r="J2609" s="12"/>
      <c r="K2609" s="29"/>
      <c r="L2609" s="12"/>
      <c r="M2609" s="15">
        <f t="shared" si="131"/>
        <v>68788.570000000007</v>
      </c>
      <c r="N2609" s="12"/>
    </row>
    <row r="2610" spans="1:14" x14ac:dyDescent="0.2">
      <c r="A2610" s="7"/>
      <c r="B2610" s="13">
        <v>1500522</v>
      </c>
      <c r="C2610" s="14" t="s">
        <v>538</v>
      </c>
      <c r="D2610" s="14" t="s">
        <v>539</v>
      </c>
      <c r="E2610" s="13">
        <v>1543</v>
      </c>
      <c r="F2610" s="12" t="s">
        <v>451</v>
      </c>
      <c r="G2610" s="12" t="s">
        <v>64</v>
      </c>
      <c r="H2610" s="15">
        <v>19636.740000000002</v>
      </c>
      <c r="I2610" s="12"/>
      <c r="J2610" s="12"/>
      <c r="K2610" s="12"/>
      <c r="L2610" s="12"/>
      <c r="M2610" s="15">
        <f t="shared" si="131"/>
        <v>19636.740000000002</v>
      </c>
      <c r="N2610" s="12"/>
    </row>
    <row r="2611" spans="1:14" ht="45" x14ac:dyDescent="0.2">
      <c r="A2611" s="7" t="s">
        <v>1884</v>
      </c>
      <c r="B2611" s="13">
        <v>1500522</v>
      </c>
      <c r="C2611" s="14" t="s">
        <v>538</v>
      </c>
      <c r="D2611" s="14" t="s">
        <v>539</v>
      </c>
      <c r="E2611" s="13">
        <v>1544</v>
      </c>
      <c r="F2611" s="12" t="s">
        <v>451</v>
      </c>
      <c r="G2611" s="12" t="s">
        <v>65</v>
      </c>
      <c r="H2611" s="15">
        <v>16087.48</v>
      </c>
      <c r="I2611" s="12"/>
      <c r="J2611" s="12"/>
      <c r="K2611" s="29">
        <v>120</v>
      </c>
      <c r="L2611" s="30"/>
      <c r="M2611" s="15">
        <f t="shared" si="131"/>
        <v>16207.48</v>
      </c>
      <c r="N2611" s="35" t="s">
        <v>1886</v>
      </c>
    </row>
    <row r="2612" spans="1:14" x14ac:dyDescent="0.2">
      <c r="A2612" s="7"/>
      <c r="B2612" s="13">
        <v>1500522</v>
      </c>
      <c r="C2612" s="14" t="s">
        <v>538</v>
      </c>
      <c r="D2612" s="14" t="s">
        <v>539</v>
      </c>
      <c r="E2612" s="13">
        <v>1546</v>
      </c>
      <c r="F2612" s="12" t="s">
        <v>451</v>
      </c>
      <c r="G2612" s="12" t="s">
        <v>457</v>
      </c>
      <c r="H2612" s="15">
        <v>78000</v>
      </c>
      <c r="I2612" s="12"/>
      <c r="J2612" s="12"/>
      <c r="K2612" s="12"/>
      <c r="L2612" s="12"/>
      <c r="M2612" s="15">
        <f t="shared" si="131"/>
        <v>78000</v>
      </c>
      <c r="N2612" s="12"/>
    </row>
    <row r="2613" spans="1:14" x14ac:dyDescent="0.2">
      <c r="A2613" s="7"/>
      <c r="B2613" s="13">
        <v>1500522</v>
      </c>
      <c r="C2613" s="14" t="s">
        <v>538</v>
      </c>
      <c r="D2613" s="14" t="s">
        <v>539</v>
      </c>
      <c r="E2613" s="13">
        <v>1547</v>
      </c>
      <c r="F2613" s="12" t="s">
        <v>451</v>
      </c>
      <c r="G2613" s="12" t="s">
        <v>458</v>
      </c>
      <c r="H2613" s="15">
        <v>5000</v>
      </c>
      <c r="I2613" s="12"/>
      <c r="J2613" s="12"/>
      <c r="K2613" s="12"/>
      <c r="L2613" s="12"/>
      <c r="M2613" s="15">
        <f t="shared" si="131"/>
        <v>5000</v>
      </c>
      <c r="N2613" s="12"/>
    </row>
    <row r="2614" spans="1:14" x14ac:dyDescent="0.2">
      <c r="A2614" s="7"/>
      <c r="B2614" s="13">
        <v>1500522</v>
      </c>
      <c r="C2614" s="14" t="s">
        <v>538</v>
      </c>
      <c r="D2614" s="14" t="s">
        <v>539</v>
      </c>
      <c r="E2614" s="13">
        <v>1591</v>
      </c>
      <c r="F2614" s="12" t="s">
        <v>451</v>
      </c>
      <c r="G2614" s="12" t="s">
        <v>111</v>
      </c>
      <c r="H2614" s="15">
        <v>109348</v>
      </c>
      <c r="I2614" s="12"/>
      <c r="J2614" s="12"/>
      <c r="K2614" s="12"/>
      <c r="L2614" s="12"/>
      <c r="M2614" s="15">
        <f t="shared" si="131"/>
        <v>109348</v>
      </c>
      <c r="N2614" s="12"/>
    </row>
    <row r="2615" spans="1:14" ht="45" x14ac:dyDescent="0.2">
      <c r="A2615" s="7">
        <v>43</v>
      </c>
      <c r="B2615" s="13">
        <v>1500522</v>
      </c>
      <c r="C2615" s="14" t="s">
        <v>538</v>
      </c>
      <c r="D2615" s="14" t="s">
        <v>539</v>
      </c>
      <c r="E2615" s="13">
        <v>1611</v>
      </c>
      <c r="F2615" s="12" t="s">
        <v>451</v>
      </c>
      <c r="G2615" s="12" t="s">
        <v>459</v>
      </c>
      <c r="H2615" s="15">
        <v>1560000</v>
      </c>
      <c r="I2615" s="12"/>
      <c r="J2615" s="12"/>
      <c r="K2615" s="12"/>
      <c r="L2615" s="30">
        <v>596500</v>
      </c>
      <c r="M2615" s="15">
        <f t="shared" si="131"/>
        <v>963500</v>
      </c>
      <c r="N2615" s="35" t="s">
        <v>1865</v>
      </c>
    </row>
    <row r="2616" spans="1:14" x14ac:dyDescent="0.2">
      <c r="A2616" s="7"/>
      <c r="B2616" s="13">
        <v>1500522</v>
      </c>
      <c r="C2616" s="14" t="s">
        <v>538</v>
      </c>
      <c r="D2616" s="14" t="s">
        <v>539</v>
      </c>
      <c r="E2616" s="13">
        <v>1613</v>
      </c>
      <c r="F2616" s="12" t="s">
        <v>451</v>
      </c>
      <c r="G2616" s="12" t="s">
        <v>460</v>
      </c>
      <c r="H2616" s="15">
        <v>65000</v>
      </c>
      <c r="I2616" s="12"/>
      <c r="J2616" s="12"/>
      <c r="K2616" s="12"/>
      <c r="L2616" s="93"/>
      <c r="M2616" s="15">
        <f t="shared" si="131"/>
        <v>65000</v>
      </c>
      <c r="N2616" s="12"/>
    </row>
    <row r="2617" spans="1:14" ht="45" x14ac:dyDescent="0.2">
      <c r="A2617" s="7">
        <v>43</v>
      </c>
      <c r="B2617" s="13">
        <v>1500522</v>
      </c>
      <c r="C2617" s="14" t="s">
        <v>538</v>
      </c>
      <c r="D2617" s="14" t="s">
        <v>539</v>
      </c>
      <c r="E2617" s="13">
        <v>3981</v>
      </c>
      <c r="F2617" s="12" t="s">
        <v>451</v>
      </c>
      <c r="G2617" s="12" t="s">
        <v>66</v>
      </c>
      <c r="H2617" s="15">
        <v>64594.86</v>
      </c>
      <c r="I2617" s="12"/>
      <c r="J2617" s="12"/>
      <c r="K2617" s="29">
        <v>12500</v>
      </c>
      <c r="L2617" s="30"/>
      <c r="M2617" s="15">
        <f>H2617+I2617-J2617+K2617-L2617</f>
        <v>77094.86</v>
      </c>
      <c r="N2617" s="35" t="s">
        <v>1865</v>
      </c>
    </row>
    <row r="2618" spans="1:14" ht="15" x14ac:dyDescent="0.25">
      <c r="A2618" s="7" t="s">
        <v>274</v>
      </c>
      <c r="B2618" s="23" t="s">
        <v>540</v>
      </c>
      <c r="C2618" s="23"/>
      <c r="D2618" s="23"/>
      <c r="E2618" s="23"/>
      <c r="F2618" s="24"/>
      <c r="G2618" s="25" t="s">
        <v>18</v>
      </c>
      <c r="H2618" s="27">
        <v>22532865.329999998</v>
      </c>
      <c r="I2618" s="27">
        <f t="shared" ref="I2618:L2618" si="132">SUM(I2569:I2617)</f>
        <v>0</v>
      </c>
      <c r="J2618" s="27">
        <f t="shared" si="132"/>
        <v>0</v>
      </c>
      <c r="K2618" s="27">
        <f t="shared" si="132"/>
        <v>37620</v>
      </c>
      <c r="L2618" s="27">
        <f t="shared" si="132"/>
        <v>621500</v>
      </c>
      <c r="M2618" s="27">
        <f>SUM(M2569:M2617)</f>
        <v>21948985.329999998</v>
      </c>
      <c r="N2618" s="12"/>
    </row>
    <row r="2619" spans="1:14" ht="15" x14ac:dyDescent="0.25">
      <c r="A2619" s="7" t="s">
        <v>274</v>
      </c>
      <c r="B2619" s="23" t="s">
        <v>541</v>
      </c>
      <c r="C2619" s="21"/>
      <c r="D2619" s="21"/>
      <c r="E2619" s="32"/>
      <c r="F2619" s="21"/>
      <c r="G2619" s="33"/>
      <c r="H2619" s="21"/>
      <c r="I2619" s="21"/>
      <c r="J2619" s="21"/>
      <c r="K2619" s="21"/>
      <c r="L2619" s="208"/>
      <c r="M2619" s="21"/>
      <c r="N2619" s="12"/>
    </row>
    <row r="2620" spans="1:14" x14ac:dyDescent="0.2">
      <c r="A2620" s="7"/>
      <c r="B2620" s="13">
        <v>1100122</v>
      </c>
      <c r="C2620" s="14" t="s">
        <v>542</v>
      </c>
      <c r="D2620" s="14" t="s">
        <v>543</v>
      </c>
      <c r="E2620" s="13">
        <v>2111</v>
      </c>
      <c r="F2620" s="12" t="s">
        <v>216</v>
      </c>
      <c r="G2620" s="12" t="s">
        <v>37</v>
      </c>
      <c r="H2620" s="15">
        <v>15291.72</v>
      </c>
      <c r="I2620" s="12"/>
      <c r="J2620" s="12"/>
      <c r="K2620" s="12"/>
      <c r="L2620" s="93"/>
      <c r="M2620" s="15">
        <f t="shared" ref="M2620:M2658" si="133">H2620+I2620-J2620+K2620-L2620</f>
        <v>15291.72</v>
      </c>
      <c r="N2620" s="12"/>
    </row>
    <row r="2621" spans="1:14" x14ac:dyDescent="0.2">
      <c r="A2621" s="7"/>
      <c r="B2621" s="13">
        <v>1100122</v>
      </c>
      <c r="C2621" s="14" t="s">
        <v>542</v>
      </c>
      <c r="D2621" s="14" t="s">
        <v>543</v>
      </c>
      <c r="E2621" s="13">
        <v>2141</v>
      </c>
      <c r="F2621" s="12" t="s">
        <v>216</v>
      </c>
      <c r="G2621" s="12" t="s">
        <v>39</v>
      </c>
      <c r="H2621" s="15">
        <v>47670</v>
      </c>
      <c r="I2621" s="12"/>
      <c r="J2621" s="12"/>
      <c r="K2621" s="12"/>
      <c r="L2621" s="93"/>
      <c r="M2621" s="15">
        <f t="shared" si="133"/>
        <v>47670</v>
      </c>
      <c r="N2621" s="12"/>
    </row>
    <row r="2622" spans="1:14" x14ac:dyDescent="0.2">
      <c r="A2622" s="7"/>
      <c r="B2622" s="13">
        <v>1100122</v>
      </c>
      <c r="C2622" s="14" t="s">
        <v>542</v>
      </c>
      <c r="D2622" s="14" t="s">
        <v>543</v>
      </c>
      <c r="E2622" s="13">
        <v>2142</v>
      </c>
      <c r="F2622" s="12" t="s">
        <v>216</v>
      </c>
      <c r="G2622" s="12" t="s">
        <v>73</v>
      </c>
      <c r="H2622" s="15">
        <v>10712</v>
      </c>
      <c r="I2622" s="12"/>
      <c r="J2622" s="12"/>
      <c r="K2622" s="12"/>
      <c r="L2622" s="93"/>
      <c r="M2622" s="15">
        <f t="shared" si="133"/>
        <v>10712</v>
      </c>
      <c r="N2622" s="12"/>
    </row>
    <row r="2623" spans="1:14" x14ac:dyDescent="0.2">
      <c r="A2623" s="7"/>
      <c r="B2623" s="13">
        <v>1100122</v>
      </c>
      <c r="C2623" s="14" t="s">
        <v>542</v>
      </c>
      <c r="D2623" s="14" t="s">
        <v>543</v>
      </c>
      <c r="E2623" s="13">
        <v>2161</v>
      </c>
      <c r="F2623" s="12" t="s">
        <v>216</v>
      </c>
      <c r="G2623" s="12" t="s">
        <v>40</v>
      </c>
      <c r="H2623" s="15">
        <v>5356</v>
      </c>
      <c r="I2623" s="12"/>
      <c r="J2623" s="12"/>
      <c r="K2623" s="12"/>
      <c r="L2623" s="93"/>
      <c r="M2623" s="15">
        <f t="shared" si="133"/>
        <v>5356</v>
      </c>
      <c r="N2623" s="12"/>
    </row>
    <row r="2624" spans="1:14" x14ac:dyDescent="0.2">
      <c r="A2624" s="7"/>
      <c r="B2624" s="13">
        <v>1100122</v>
      </c>
      <c r="C2624" s="14" t="s">
        <v>542</v>
      </c>
      <c r="D2624" s="14" t="s">
        <v>543</v>
      </c>
      <c r="E2624" s="13">
        <v>2212</v>
      </c>
      <c r="F2624" s="12" t="s">
        <v>216</v>
      </c>
      <c r="G2624" s="12" t="s">
        <v>41</v>
      </c>
      <c r="H2624" s="15">
        <v>16069</v>
      </c>
      <c r="I2624" s="12"/>
      <c r="J2624" s="12"/>
      <c r="K2624" s="12"/>
      <c r="L2624" s="93"/>
      <c r="M2624" s="15">
        <f t="shared" si="133"/>
        <v>16069</v>
      </c>
      <c r="N2624" s="12"/>
    </row>
    <row r="2625" spans="1:14" x14ac:dyDescent="0.2">
      <c r="A2625" s="7"/>
      <c r="B2625" s="13">
        <v>1100122</v>
      </c>
      <c r="C2625" s="14" t="s">
        <v>542</v>
      </c>
      <c r="D2625" s="14" t="s">
        <v>543</v>
      </c>
      <c r="E2625" s="13">
        <v>2231</v>
      </c>
      <c r="F2625" s="12" t="s">
        <v>216</v>
      </c>
      <c r="G2625" s="12" t="s">
        <v>42</v>
      </c>
      <c r="H2625" s="15">
        <v>5000</v>
      </c>
      <c r="I2625" s="12"/>
      <c r="J2625" s="12"/>
      <c r="K2625" s="12"/>
      <c r="L2625" s="93"/>
      <c r="M2625" s="15">
        <f t="shared" si="133"/>
        <v>5000</v>
      </c>
      <c r="N2625" s="12"/>
    </row>
    <row r="2626" spans="1:14" x14ac:dyDescent="0.2">
      <c r="A2626" s="7"/>
      <c r="B2626" s="13">
        <v>1100122</v>
      </c>
      <c r="C2626" s="14" t="s">
        <v>542</v>
      </c>
      <c r="D2626" s="14" t="s">
        <v>543</v>
      </c>
      <c r="E2626" s="13">
        <v>2461</v>
      </c>
      <c r="F2626" s="12" t="s">
        <v>216</v>
      </c>
      <c r="G2626" s="12" t="s">
        <v>43</v>
      </c>
      <c r="H2626" s="15">
        <v>56225.55</v>
      </c>
      <c r="I2626" s="12"/>
      <c r="J2626" s="12"/>
      <c r="K2626" s="12"/>
      <c r="L2626" s="93"/>
      <c r="M2626" s="15">
        <f t="shared" si="133"/>
        <v>56225.55</v>
      </c>
      <c r="N2626" s="12"/>
    </row>
    <row r="2627" spans="1:14" x14ac:dyDescent="0.2">
      <c r="A2627" s="7"/>
      <c r="B2627" s="13">
        <v>1100122</v>
      </c>
      <c r="C2627" s="14" t="s">
        <v>542</v>
      </c>
      <c r="D2627" s="14" t="s">
        <v>543</v>
      </c>
      <c r="E2627" s="13">
        <v>2471</v>
      </c>
      <c r="F2627" s="12" t="s">
        <v>216</v>
      </c>
      <c r="G2627" s="12" t="s">
        <v>78</v>
      </c>
      <c r="H2627" s="15">
        <v>10712</v>
      </c>
      <c r="I2627" s="12"/>
      <c r="J2627" s="12"/>
      <c r="K2627" s="97"/>
      <c r="L2627" s="30"/>
      <c r="M2627" s="15">
        <f t="shared" si="133"/>
        <v>10712</v>
      </c>
      <c r="N2627" s="12"/>
    </row>
    <row r="2628" spans="1:14" x14ac:dyDescent="0.2">
      <c r="A2628" s="7"/>
      <c r="B2628" s="13">
        <v>1100122</v>
      </c>
      <c r="C2628" s="14" t="s">
        <v>542</v>
      </c>
      <c r="D2628" s="14" t="s">
        <v>543</v>
      </c>
      <c r="E2628" s="13">
        <v>2491</v>
      </c>
      <c r="F2628" s="12" t="s">
        <v>216</v>
      </c>
      <c r="G2628" s="12" t="s">
        <v>80</v>
      </c>
      <c r="H2628" s="15">
        <v>8035</v>
      </c>
      <c r="I2628" s="12"/>
      <c r="J2628" s="12"/>
      <c r="K2628" s="97"/>
      <c r="L2628" s="30"/>
      <c r="M2628" s="15">
        <f t="shared" si="133"/>
        <v>8035</v>
      </c>
      <c r="N2628" s="12"/>
    </row>
    <row r="2629" spans="1:14" x14ac:dyDescent="0.2">
      <c r="A2629" s="7"/>
      <c r="B2629" s="13">
        <v>1100122</v>
      </c>
      <c r="C2629" s="14" t="s">
        <v>542</v>
      </c>
      <c r="D2629" s="14" t="s">
        <v>543</v>
      </c>
      <c r="E2629" s="13">
        <v>2612</v>
      </c>
      <c r="F2629" s="12" t="s">
        <v>216</v>
      </c>
      <c r="G2629" s="12" t="s">
        <v>67</v>
      </c>
      <c r="H2629" s="15">
        <v>5000</v>
      </c>
      <c r="I2629" s="12"/>
      <c r="J2629" s="12"/>
      <c r="K2629" s="97"/>
      <c r="L2629" s="30"/>
      <c r="M2629" s="15">
        <f t="shared" si="133"/>
        <v>5000</v>
      </c>
      <c r="N2629" s="12"/>
    </row>
    <row r="2630" spans="1:14" x14ac:dyDescent="0.2">
      <c r="A2630" s="7"/>
      <c r="B2630" s="13">
        <v>1100122</v>
      </c>
      <c r="C2630" s="14" t="s">
        <v>542</v>
      </c>
      <c r="D2630" s="14" t="s">
        <v>543</v>
      </c>
      <c r="E2630" s="13">
        <v>2711</v>
      </c>
      <c r="F2630" s="12" t="s">
        <v>216</v>
      </c>
      <c r="G2630" s="12" t="s">
        <v>160</v>
      </c>
      <c r="H2630" s="15">
        <v>16068</v>
      </c>
      <c r="I2630" s="12"/>
      <c r="J2630" s="12"/>
      <c r="K2630" s="97"/>
      <c r="L2630" s="30"/>
      <c r="M2630" s="15">
        <f t="shared" si="133"/>
        <v>16068</v>
      </c>
      <c r="N2630" s="12"/>
    </row>
    <row r="2631" spans="1:14" x14ac:dyDescent="0.2">
      <c r="A2631" s="7"/>
      <c r="B2631" s="13">
        <v>1100122</v>
      </c>
      <c r="C2631" s="14" t="s">
        <v>542</v>
      </c>
      <c r="D2631" s="14" t="s">
        <v>543</v>
      </c>
      <c r="E2631" s="13">
        <v>2722</v>
      </c>
      <c r="F2631" s="12" t="s">
        <v>216</v>
      </c>
      <c r="G2631" s="12" t="s">
        <v>82</v>
      </c>
      <c r="H2631" s="15">
        <v>500</v>
      </c>
      <c r="I2631" s="12"/>
      <c r="J2631" s="12"/>
      <c r="K2631" s="97"/>
      <c r="L2631" s="30"/>
      <c r="M2631" s="15">
        <f t="shared" si="133"/>
        <v>500</v>
      </c>
      <c r="N2631" s="12"/>
    </row>
    <row r="2632" spans="1:14" x14ac:dyDescent="0.2">
      <c r="A2632" s="7"/>
      <c r="B2632" s="13">
        <v>1100122</v>
      </c>
      <c r="C2632" s="14" t="s">
        <v>542</v>
      </c>
      <c r="D2632" s="14" t="s">
        <v>543</v>
      </c>
      <c r="E2632" s="13">
        <v>2911</v>
      </c>
      <c r="F2632" s="12" t="s">
        <v>216</v>
      </c>
      <c r="G2632" s="12" t="s">
        <v>44</v>
      </c>
      <c r="H2632" s="15">
        <v>10000</v>
      </c>
      <c r="I2632" s="12"/>
      <c r="J2632" s="12"/>
      <c r="K2632" s="97"/>
      <c r="L2632" s="30"/>
      <c r="M2632" s="15">
        <f t="shared" si="133"/>
        <v>10000</v>
      </c>
      <c r="N2632" s="12"/>
    </row>
    <row r="2633" spans="1:14" x14ac:dyDescent="0.2">
      <c r="A2633" s="7"/>
      <c r="B2633" s="13">
        <v>1100122</v>
      </c>
      <c r="C2633" s="14" t="s">
        <v>542</v>
      </c>
      <c r="D2633" s="14" t="s">
        <v>543</v>
      </c>
      <c r="E2633" s="13">
        <v>2921</v>
      </c>
      <c r="F2633" s="12" t="s">
        <v>216</v>
      </c>
      <c r="G2633" s="12" t="s">
        <v>122</v>
      </c>
      <c r="H2633" s="15">
        <v>11141</v>
      </c>
      <c r="I2633" s="12"/>
      <c r="J2633" s="12"/>
      <c r="K2633" s="97"/>
      <c r="L2633" s="30"/>
      <c r="M2633" s="15">
        <f t="shared" si="133"/>
        <v>11141</v>
      </c>
      <c r="N2633" s="12"/>
    </row>
    <row r="2634" spans="1:14" x14ac:dyDescent="0.2">
      <c r="A2634" s="7"/>
      <c r="B2634" s="13">
        <v>1100122</v>
      </c>
      <c r="C2634" s="14" t="s">
        <v>542</v>
      </c>
      <c r="D2634" s="14" t="s">
        <v>543</v>
      </c>
      <c r="E2634" s="13">
        <v>2931</v>
      </c>
      <c r="F2634" s="12" t="s">
        <v>216</v>
      </c>
      <c r="G2634" s="12" t="s">
        <v>85</v>
      </c>
      <c r="H2634" s="15">
        <v>3214</v>
      </c>
      <c r="I2634" s="12"/>
      <c r="J2634" s="12"/>
      <c r="K2634" s="29"/>
      <c r="L2634" s="30"/>
      <c r="M2634" s="15">
        <f t="shared" si="133"/>
        <v>3214</v>
      </c>
      <c r="N2634" s="12"/>
    </row>
    <row r="2635" spans="1:14" x14ac:dyDescent="0.2">
      <c r="A2635" s="7"/>
      <c r="B2635" s="13">
        <v>1100122</v>
      </c>
      <c r="C2635" s="14" t="s">
        <v>542</v>
      </c>
      <c r="D2635" s="14" t="s">
        <v>543</v>
      </c>
      <c r="E2635" s="13">
        <v>2941</v>
      </c>
      <c r="F2635" s="12" t="s">
        <v>216</v>
      </c>
      <c r="G2635" s="12" t="s">
        <v>45</v>
      </c>
      <c r="H2635" s="15">
        <v>42849</v>
      </c>
      <c r="I2635" s="12"/>
      <c r="J2635" s="12"/>
      <c r="K2635" s="29"/>
      <c r="L2635" s="30"/>
      <c r="M2635" s="15">
        <f t="shared" si="133"/>
        <v>42849</v>
      </c>
      <c r="N2635" s="12"/>
    </row>
    <row r="2636" spans="1:14" x14ac:dyDescent="0.2">
      <c r="A2636" s="7"/>
      <c r="B2636" s="13">
        <v>1100122</v>
      </c>
      <c r="C2636" s="14" t="s">
        <v>542</v>
      </c>
      <c r="D2636" s="14" t="s">
        <v>543</v>
      </c>
      <c r="E2636" s="13">
        <v>2961</v>
      </c>
      <c r="F2636" s="12" t="s">
        <v>216</v>
      </c>
      <c r="G2636" s="12" t="s">
        <v>123</v>
      </c>
      <c r="H2636" s="15">
        <v>70000</v>
      </c>
      <c r="I2636" s="12"/>
      <c r="J2636" s="12"/>
      <c r="K2636" s="29"/>
      <c r="L2636" s="30"/>
      <c r="M2636" s="15">
        <f t="shared" si="133"/>
        <v>70000</v>
      </c>
      <c r="N2636" s="12"/>
    </row>
    <row r="2637" spans="1:14" ht="135" x14ac:dyDescent="0.2">
      <c r="A2637" s="7">
        <v>40</v>
      </c>
      <c r="B2637" s="13">
        <v>1100122</v>
      </c>
      <c r="C2637" s="14" t="s">
        <v>542</v>
      </c>
      <c r="D2637" s="14" t="s">
        <v>543</v>
      </c>
      <c r="E2637" s="13">
        <v>3141</v>
      </c>
      <c r="F2637" s="12" t="s">
        <v>216</v>
      </c>
      <c r="G2637" s="12" t="s">
        <v>191</v>
      </c>
      <c r="H2637" s="15">
        <v>1500668.81</v>
      </c>
      <c r="I2637" s="12"/>
      <c r="J2637" s="12"/>
      <c r="K2637" s="29"/>
      <c r="L2637" s="30">
        <v>900000</v>
      </c>
      <c r="M2637" s="15">
        <f t="shared" si="133"/>
        <v>600668.81000000006</v>
      </c>
      <c r="N2637" s="35" t="s">
        <v>1841</v>
      </c>
    </row>
    <row r="2638" spans="1:14" ht="135" x14ac:dyDescent="0.2">
      <c r="A2638" s="7">
        <v>40</v>
      </c>
      <c r="B2638" s="13">
        <v>1100122</v>
      </c>
      <c r="C2638" s="14" t="s">
        <v>542</v>
      </c>
      <c r="D2638" s="14" t="s">
        <v>543</v>
      </c>
      <c r="E2638" s="13">
        <v>3171</v>
      </c>
      <c r="F2638" s="12" t="s">
        <v>216</v>
      </c>
      <c r="G2638" s="12" t="s">
        <v>465</v>
      </c>
      <c r="H2638" s="15">
        <v>1855524.81</v>
      </c>
      <c r="I2638" s="12"/>
      <c r="J2638" s="12"/>
      <c r="K2638" s="29"/>
      <c r="L2638" s="30">
        <v>1300000</v>
      </c>
      <c r="M2638" s="15">
        <f t="shared" si="133"/>
        <v>555524.81000000006</v>
      </c>
      <c r="N2638" s="35" t="s">
        <v>1841</v>
      </c>
    </row>
    <row r="2639" spans="1:14" ht="135" x14ac:dyDescent="0.2">
      <c r="A2639" s="7">
        <v>40</v>
      </c>
      <c r="B2639" s="13">
        <v>1100122</v>
      </c>
      <c r="C2639" s="14" t="s">
        <v>542</v>
      </c>
      <c r="D2639" s="14" t="s">
        <v>543</v>
      </c>
      <c r="E2639" s="13">
        <v>3233</v>
      </c>
      <c r="F2639" s="12" t="s">
        <v>216</v>
      </c>
      <c r="G2639" s="12" t="s">
        <v>246</v>
      </c>
      <c r="H2639" s="15">
        <v>1071225</v>
      </c>
      <c r="I2639" s="12"/>
      <c r="J2639" s="12"/>
      <c r="K2639" s="29">
        <v>300000</v>
      </c>
      <c r="L2639" s="30"/>
      <c r="M2639" s="15">
        <f t="shared" si="133"/>
        <v>1371225</v>
      </c>
      <c r="N2639" s="35" t="s">
        <v>1841</v>
      </c>
    </row>
    <row r="2640" spans="1:14" x14ac:dyDescent="0.2">
      <c r="A2640" s="7"/>
      <c r="B2640" s="13">
        <v>1100122</v>
      </c>
      <c r="C2640" s="14" t="s">
        <v>542</v>
      </c>
      <c r="D2640" s="14" t="s">
        <v>543</v>
      </c>
      <c r="E2640" s="13">
        <v>3271</v>
      </c>
      <c r="F2640" s="12" t="s">
        <v>216</v>
      </c>
      <c r="G2640" s="12" t="s">
        <v>279</v>
      </c>
      <c r="H2640" s="15">
        <v>473987.94</v>
      </c>
      <c r="I2640" s="12"/>
      <c r="J2640" s="12"/>
      <c r="K2640" s="29"/>
      <c r="L2640" s="30"/>
      <c r="M2640" s="15">
        <f t="shared" si="133"/>
        <v>473987.94</v>
      </c>
      <c r="N2640" s="12"/>
    </row>
    <row r="2641" spans="1:14" ht="135" x14ac:dyDescent="0.2">
      <c r="A2641" s="7">
        <v>40</v>
      </c>
      <c r="B2641" s="13">
        <v>1100122</v>
      </c>
      <c r="C2641" s="14" t="s">
        <v>542</v>
      </c>
      <c r="D2641" s="14" t="s">
        <v>543</v>
      </c>
      <c r="E2641" s="13">
        <v>3332</v>
      </c>
      <c r="F2641" s="12" t="s">
        <v>216</v>
      </c>
      <c r="G2641" s="12" t="s">
        <v>466</v>
      </c>
      <c r="H2641" s="15">
        <v>1000000</v>
      </c>
      <c r="I2641" s="12"/>
      <c r="J2641" s="12"/>
      <c r="K2641" s="29"/>
      <c r="L2641" s="30">
        <f>250000+300000+300000</f>
        <v>850000</v>
      </c>
      <c r="M2641" s="15">
        <f t="shared" si="133"/>
        <v>150000</v>
      </c>
      <c r="N2641" s="35" t="s">
        <v>1841</v>
      </c>
    </row>
    <row r="2642" spans="1:14" x14ac:dyDescent="0.2">
      <c r="A2642" s="7"/>
      <c r="B2642" s="13">
        <v>1100122</v>
      </c>
      <c r="C2642" s="14" t="s">
        <v>542</v>
      </c>
      <c r="D2642" s="14" t="s">
        <v>543</v>
      </c>
      <c r="E2642" s="13">
        <v>3341</v>
      </c>
      <c r="F2642" s="12" t="s">
        <v>216</v>
      </c>
      <c r="G2642" s="12" t="s">
        <v>89</v>
      </c>
      <c r="H2642" s="15">
        <v>50000</v>
      </c>
      <c r="I2642" s="12"/>
      <c r="J2642" s="12"/>
      <c r="K2642" s="29"/>
      <c r="L2642" s="30"/>
      <c r="M2642" s="15">
        <f t="shared" si="133"/>
        <v>50000</v>
      </c>
      <c r="N2642" s="12"/>
    </row>
    <row r="2643" spans="1:14" x14ac:dyDescent="0.2">
      <c r="A2643" s="7"/>
      <c r="B2643" s="13">
        <v>1100122</v>
      </c>
      <c r="C2643" s="14" t="s">
        <v>542</v>
      </c>
      <c r="D2643" s="14" t="s">
        <v>543</v>
      </c>
      <c r="E2643" s="13">
        <v>3511</v>
      </c>
      <c r="F2643" s="12" t="s">
        <v>216</v>
      </c>
      <c r="G2643" s="12" t="s">
        <v>91</v>
      </c>
      <c r="H2643" s="15">
        <v>9105</v>
      </c>
      <c r="I2643" s="12"/>
      <c r="J2643" s="12"/>
      <c r="K2643" s="29"/>
      <c r="L2643" s="30"/>
      <c r="M2643" s="15">
        <f t="shared" si="133"/>
        <v>9105</v>
      </c>
      <c r="N2643" s="12"/>
    </row>
    <row r="2644" spans="1:14" x14ac:dyDescent="0.2">
      <c r="A2644" s="7"/>
      <c r="B2644" s="13">
        <v>1100122</v>
      </c>
      <c r="C2644" s="14" t="s">
        <v>542</v>
      </c>
      <c r="D2644" s="14" t="s">
        <v>543</v>
      </c>
      <c r="E2644" s="13">
        <v>3531</v>
      </c>
      <c r="F2644" s="12" t="s">
        <v>216</v>
      </c>
      <c r="G2644" s="12" t="s">
        <v>50</v>
      </c>
      <c r="H2644" s="15">
        <v>30000</v>
      </c>
      <c r="I2644" s="12"/>
      <c r="J2644" s="12"/>
      <c r="K2644" s="29"/>
      <c r="L2644" s="30"/>
      <c r="M2644" s="15">
        <f t="shared" si="133"/>
        <v>30000</v>
      </c>
      <c r="N2644" s="12"/>
    </row>
    <row r="2645" spans="1:14" x14ac:dyDescent="0.2">
      <c r="A2645" s="7"/>
      <c r="B2645" s="13">
        <v>1100122</v>
      </c>
      <c r="C2645" s="14" t="s">
        <v>542</v>
      </c>
      <c r="D2645" s="14" t="s">
        <v>543</v>
      </c>
      <c r="E2645" s="13">
        <v>3551</v>
      </c>
      <c r="F2645" s="12" t="s">
        <v>216</v>
      </c>
      <c r="G2645" s="12" t="s">
        <v>124</v>
      </c>
      <c r="H2645" s="15">
        <v>70000</v>
      </c>
      <c r="I2645" s="12"/>
      <c r="J2645" s="12"/>
      <c r="K2645" s="29"/>
      <c r="L2645" s="30"/>
      <c r="M2645" s="15">
        <f t="shared" si="133"/>
        <v>70000</v>
      </c>
      <c r="N2645" s="12"/>
    </row>
    <row r="2646" spans="1:14" x14ac:dyDescent="0.2">
      <c r="A2646" s="7"/>
      <c r="B2646" s="13">
        <v>1100122</v>
      </c>
      <c r="C2646" s="14" t="s">
        <v>542</v>
      </c>
      <c r="D2646" s="14" t="s">
        <v>543</v>
      </c>
      <c r="E2646" s="13">
        <v>3571</v>
      </c>
      <c r="F2646" s="12" t="s">
        <v>216</v>
      </c>
      <c r="G2646" s="12" t="s">
        <v>92</v>
      </c>
      <c r="H2646" s="15">
        <v>30000</v>
      </c>
      <c r="I2646" s="12"/>
      <c r="J2646" s="12"/>
      <c r="K2646" s="29"/>
      <c r="L2646" s="30"/>
      <c r="M2646" s="15">
        <f t="shared" si="133"/>
        <v>30000</v>
      </c>
      <c r="N2646" s="12"/>
    </row>
    <row r="2647" spans="1:14" x14ac:dyDescent="0.2">
      <c r="A2647" s="7"/>
      <c r="B2647" s="13">
        <v>1100122</v>
      </c>
      <c r="C2647" s="14" t="s">
        <v>542</v>
      </c>
      <c r="D2647" s="14" t="s">
        <v>543</v>
      </c>
      <c r="E2647" s="13">
        <v>3651</v>
      </c>
      <c r="F2647" s="12" t="s">
        <v>216</v>
      </c>
      <c r="G2647" s="12" t="s">
        <v>410</v>
      </c>
      <c r="H2647" s="15">
        <v>5800</v>
      </c>
      <c r="I2647" s="12"/>
      <c r="J2647" s="12"/>
      <c r="K2647" s="29"/>
      <c r="L2647" s="30"/>
      <c r="M2647" s="15">
        <f t="shared" si="133"/>
        <v>5800</v>
      </c>
      <c r="N2647" s="12"/>
    </row>
    <row r="2648" spans="1:14" x14ac:dyDescent="0.2">
      <c r="A2648" s="7"/>
      <c r="B2648" s="13">
        <v>1100122</v>
      </c>
      <c r="C2648" s="14" t="s">
        <v>542</v>
      </c>
      <c r="D2648" s="14" t="s">
        <v>543</v>
      </c>
      <c r="E2648" s="13">
        <v>3751</v>
      </c>
      <c r="F2648" s="12" t="s">
        <v>216</v>
      </c>
      <c r="G2648" s="12" t="s">
        <v>52</v>
      </c>
      <c r="H2648" s="15">
        <v>9105</v>
      </c>
      <c r="I2648" s="12"/>
      <c r="J2648" s="12"/>
      <c r="K2648" s="29"/>
      <c r="L2648" s="30"/>
      <c r="M2648" s="15">
        <f t="shared" si="133"/>
        <v>9105</v>
      </c>
      <c r="N2648" s="12"/>
    </row>
    <row r="2649" spans="1:14" ht="135" x14ac:dyDescent="0.2">
      <c r="A2649" s="7">
        <v>40</v>
      </c>
      <c r="B2649" s="13">
        <v>1100122</v>
      </c>
      <c r="C2649" s="14" t="s">
        <v>542</v>
      </c>
      <c r="D2649" s="14" t="s">
        <v>543</v>
      </c>
      <c r="E2649" s="13">
        <v>5151</v>
      </c>
      <c r="F2649" s="12" t="s">
        <v>216</v>
      </c>
      <c r="G2649" s="12" t="s">
        <v>128</v>
      </c>
      <c r="H2649" s="15">
        <v>200000</v>
      </c>
      <c r="I2649" s="12"/>
      <c r="J2649" s="12"/>
      <c r="K2649" s="29">
        <f>300000+1300000</f>
        <v>1600000</v>
      </c>
      <c r="L2649" s="30"/>
      <c r="M2649" s="15">
        <f t="shared" si="133"/>
        <v>1800000</v>
      </c>
      <c r="N2649" s="35" t="s">
        <v>1841</v>
      </c>
    </row>
    <row r="2650" spans="1:14" x14ac:dyDescent="0.2">
      <c r="A2650" s="7"/>
      <c r="B2650" s="13">
        <v>1100122</v>
      </c>
      <c r="C2650" s="14" t="s">
        <v>542</v>
      </c>
      <c r="D2650" s="14" t="s">
        <v>543</v>
      </c>
      <c r="E2650" s="13">
        <v>5152</v>
      </c>
      <c r="F2650" s="12" t="s">
        <v>216</v>
      </c>
      <c r="G2650" s="12" t="s">
        <v>218</v>
      </c>
      <c r="H2650" s="15">
        <v>26780</v>
      </c>
      <c r="I2650" s="12"/>
      <c r="J2650" s="12"/>
      <c r="K2650" s="29"/>
      <c r="L2650" s="30"/>
      <c r="M2650" s="15">
        <f t="shared" si="133"/>
        <v>26780</v>
      </c>
      <c r="N2650" s="12"/>
    </row>
    <row r="2651" spans="1:14" x14ac:dyDescent="0.2">
      <c r="A2651" s="7"/>
      <c r="B2651" s="13">
        <v>1100122</v>
      </c>
      <c r="C2651" s="14" t="s">
        <v>542</v>
      </c>
      <c r="D2651" s="14" t="s">
        <v>543</v>
      </c>
      <c r="E2651" s="13">
        <v>5191</v>
      </c>
      <c r="F2651" s="12" t="s">
        <v>216</v>
      </c>
      <c r="G2651" s="12" t="s">
        <v>198</v>
      </c>
      <c r="H2651" s="15">
        <v>16068</v>
      </c>
      <c r="I2651" s="12"/>
      <c r="J2651" s="12"/>
      <c r="K2651" s="29"/>
      <c r="L2651" s="30"/>
      <c r="M2651" s="15">
        <f t="shared" si="133"/>
        <v>16068</v>
      </c>
      <c r="N2651" s="12"/>
    </row>
    <row r="2652" spans="1:14" x14ac:dyDescent="0.2">
      <c r="A2652" s="7"/>
      <c r="B2652" s="13">
        <v>1100122</v>
      </c>
      <c r="C2652" s="14" t="s">
        <v>542</v>
      </c>
      <c r="D2652" s="14" t="s">
        <v>543</v>
      </c>
      <c r="E2652" s="13">
        <v>5641</v>
      </c>
      <c r="F2652" s="12" t="s">
        <v>216</v>
      </c>
      <c r="G2652" s="12" t="s">
        <v>129</v>
      </c>
      <c r="H2652" s="15">
        <v>37493</v>
      </c>
      <c r="I2652" s="12"/>
      <c r="J2652" s="12"/>
      <c r="K2652" s="29"/>
      <c r="L2652" s="30"/>
      <c r="M2652" s="15">
        <f t="shared" si="133"/>
        <v>37493</v>
      </c>
      <c r="N2652" s="12"/>
    </row>
    <row r="2653" spans="1:14" ht="135" x14ac:dyDescent="0.2">
      <c r="A2653" s="7">
        <v>40</v>
      </c>
      <c r="B2653" s="13">
        <v>1100122</v>
      </c>
      <c r="C2653" s="14" t="s">
        <v>542</v>
      </c>
      <c r="D2653" s="14" t="s">
        <v>543</v>
      </c>
      <c r="E2653" s="13">
        <v>5663</v>
      </c>
      <c r="F2653" s="12" t="s">
        <v>216</v>
      </c>
      <c r="G2653" s="12" t="s">
        <v>467</v>
      </c>
      <c r="H2653" s="15">
        <v>600000</v>
      </c>
      <c r="I2653" s="12"/>
      <c r="J2653" s="12"/>
      <c r="K2653" s="29">
        <v>900000</v>
      </c>
      <c r="L2653" s="30"/>
      <c r="M2653" s="15">
        <f t="shared" si="133"/>
        <v>1500000</v>
      </c>
      <c r="N2653" s="35" t="s">
        <v>1841</v>
      </c>
    </row>
    <row r="2654" spans="1:14" ht="135" x14ac:dyDescent="0.2">
      <c r="A2654" s="7">
        <v>40</v>
      </c>
      <c r="B2654" s="13">
        <v>1100122</v>
      </c>
      <c r="C2654" s="14" t="s">
        <v>542</v>
      </c>
      <c r="D2654" s="14" t="s">
        <v>543</v>
      </c>
      <c r="E2654" s="13">
        <v>5911</v>
      </c>
      <c r="F2654" s="12" t="s">
        <v>216</v>
      </c>
      <c r="G2654" s="12" t="s">
        <v>219</v>
      </c>
      <c r="H2654" s="15">
        <v>207000</v>
      </c>
      <c r="I2654" s="12"/>
      <c r="J2654" s="12"/>
      <c r="K2654" s="29">
        <v>250000</v>
      </c>
      <c r="L2654" s="30"/>
      <c r="M2654" s="15">
        <f t="shared" si="133"/>
        <v>457000</v>
      </c>
      <c r="N2654" s="35" t="s">
        <v>1841</v>
      </c>
    </row>
    <row r="2655" spans="1:14" x14ac:dyDescent="0.2">
      <c r="A2655" s="7"/>
      <c r="B2655" s="13">
        <v>1500522</v>
      </c>
      <c r="C2655" s="14" t="s">
        <v>542</v>
      </c>
      <c r="D2655" s="14" t="s">
        <v>543</v>
      </c>
      <c r="E2655" s="13">
        <v>1131</v>
      </c>
      <c r="F2655" s="12" t="s">
        <v>216</v>
      </c>
      <c r="G2655" s="14" t="s">
        <v>55</v>
      </c>
      <c r="H2655" s="15">
        <v>1863163.39</v>
      </c>
      <c r="I2655" s="12"/>
      <c r="J2655" s="12"/>
      <c r="K2655" s="29"/>
      <c r="L2655" s="30"/>
      <c r="M2655" s="15">
        <f t="shared" si="133"/>
        <v>1863163.39</v>
      </c>
      <c r="N2655" s="12"/>
    </row>
    <row r="2656" spans="1:14" x14ac:dyDescent="0.2">
      <c r="A2656" s="7"/>
      <c r="B2656" s="13">
        <v>1500522</v>
      </c>
      <c r="C2656" s="14" t="s">
        <v>542</v>
      </c>
      <c r="D2656" s="14" t="s">
        <v>543</v>
      </c>
      <c r="E2656" s="13">
        <v>1321</v>
      </c>
      <c r="F2656" s="12" t="s">
        <v>216</v>
      </c>
      <c r="G2656" s="12" t="s">
        <v>56</v>
      </c>
      <c r="H2656" s="15">
        <v>56381.47</v>
      </c>
      <c r="I2656" s="12"/>
      <c r="J2656" s="12"/>
      <c r="K2656" s="97"/>
      <c r="L2656" s="30"/>
      <c r="M2656" s="15">
        <f t="shared" si="133"/>
        <v>56381.47</v>
      </c>
      <c r="N2656" s="12"/>
    </row>
    <row r="2657" spans="1:15" x14ac:dyDescent="0.2">
      <c r="A2657" s="7"/>
      <c r="B2657" s="13">
        <v>1500522</v>
      </c>
      <c r="C2657" s="14" t="s">
        <v>542</v>
      </c>
      <c r="D2657" s="14" t="s">
        <v>543</v>
      </c>
      <c r="E2657" s="13">
        <v>1323</v>
      </c>
      <c r="F2657" s="12" t="s">
        <v>216</v>
      </c>
      <c r="G2657" s="12" t="s">
        <v>57</v>
      </c>
      <c r="H2657" s="15">
        <v>194459.64</v>
      </c>
      <c r="I2657" s="12"/>
      <c r="J2657" s="12"/>
      <c r="K2657" s="29"/>
      <c r="L2657" s="30"/>
      <c r="M2657" s="15">
        <f t="shared" si="133"/>
        <v>194459.64</v>
      </c>
      <c r="N2657" s="12"/>
    </row>
    <row r="2658" spans="1:15" x14ac:dyDescent="0.2">
      <c r="A2658" s="7"/>
      <c r="B2658" s="13">
        <v>1500522</v>
      </c>
      <c r="C2658" s="14" t="s">
        <v>542</v>
      </c>
      <c r="D2658" s="14" t="s">
        <v>543</v>
      </c>
      <c r="E2658" s="13">
        <v>1413</v>
      </c>
      <c r="F2658" s="12" t="s">
        <v>216</v>
      </c>
      <c r="G2658" s="12" t="s">
        <v>58</v>
      </c>
      <c r="H2658" s="15">
        <v>395071.46</v>
      </c>
      <c r="I2658" s="12"/>
      <c r="J2658" s="12"/>
      <c r="K2658" s="97"/>
      <c r="L2658" s="30"/>
      <c r="M2658" s="15">
        <f t="shared" si="133"/>
        <v>395071.46</v>
      </c>
      <c r="N2658" s="12"/>
    </row>
    <row r="2659" spans="1:15" x14ac:dyDescent="0.2">
      <c r="A2659" s="7"/>
      <c r="B2659" s="13">
        <v>1500522</v>
      </c>
      <c r="C2659" s="14" t="s">
        <v>542</v>
      </c>
      <c r="D2659" s="14" t="s">
        <v>543</v>
      </c>
      <c r="E2659" s="13">
        <v>1421</v>
      </c>
      <c r="F2659" s="12" t="s">
        <v>216</v>
      </c>
      <c r="G2659" s="12" t="s">
        <v>59</v>
      </c>
      <c r="H2659" s="15">
        <v>145823.91</v>
      </c>
      <c r="I2659" s="12"/>
      <c r="J2659" s="12"/>
      <c r="K2659" s="97"/>
      <c r="L2659" s="30"/>
      <c r="M2659" s="15">
        <f t="shared" ref="M2659:M2665" si="134">H2659+I2659-J2659+K2659-L2659</f>
        <v>145823.91</v>
      </c>
      <c r="N2659" s="12"/>
    </row>
    <row r="2660" spans="1:15" x14ac:dyDescent="0.2">
      <c r="A2660" s="7"/>
      <c r="B2660" s="13">
        <v>1500522</v>
      </c>
      <c r="C2660" s="14" t="s">
        <v>542</v>
      </c>
      <c r="D2660" s="14" t="s">
        <v>543</v>
      </c>
      <c r="E2660" s="13">
        <v>1431</v>
      </c>
      <c r="F2660" s="12" t="s">
        <v>216</v>
      </c>
      <c r="G2660" s="12" t="s">
        <v>60</v>
      </c>
      <c r="H2660" s="15">
        <v>167234.45000000001</v>
      </c>
      <c r="I2660" s="12"/>
      <c r="J2660" s="12"/>
      <c r="K2660" s="97"/>
      <c r="L2660" s="30"/>
      <c r="M2660" s="15">
        <f t="shared" si="134"/>
        <v>167234.45000000001</v>
      </c>
      <c r="N2660" s="12"/>
    </row>
    <row r="2661" spans="1:15" ht="45" x14ac:dyDescent="0.2">
      <c r="A2661" s="7" t="s">
        <v>1882</v>
      </c>
      <c r="B2661" s="13">
        <v>1500522</v>
      </c>
      <c r="C2661" s="14" t="s">
        <v>542</v>
      </c>
      <c r="D2661" s="14" t="s">
        <v>543</v>
      </c>
      <c r="E2661" s="13">
        <v>1542</v>
      </c>
      <c r="F2661" s="12" t="s">
        <v>216</v>
      </c>
      <c r="G2661" s="12" t="s">
        <v>63</v>
      </c>
      <c r="H2661" s="15">
        <v>58425.72</v>
      </c>
      <c r="I2661" s="12"/>
      <c r="J2661" s="12"/>
      <c r="K2661" s="29">
        <v>9</v>
      </c>
      <c r="L2661" s="30"/>
      <c r="M2661" s="15">
        <f t="shared" si="134"/>
        <v>58434.720000000001</v>
      </c>
      <c r="N2661" s="35" t="s">
        <v>1886</v>
      </c>
    </row>
    <row r="2662" spans="1:15" x14ac:dyDescent="0.2">
      <c r="A2662" s="7"/>
      <c r="B2662" s="13">
        <v>1500522</v>
      </c>
      <c r="C2662" s="14" t="s">
        <v>542</v>
      </c>
      <c r="D2662" s="14" t="s">
        <v>543</v>
      </c>
      <c r="E2662" s="13">
        <v>1543</v>
      </c>
      <c r="F2662" s="12" t="s">
        <v>216</v>
      </c>
      <c r="G2662" s="12" t="s">
        <v>64</v>
      </c>
      <c r="H2662" s="15">
        <v>4902.8599999999997</v>
      </c>
      <c r="I2662" s="12"/>
      <c r="J2662" s="12"/>
      <c r="K2662" s="97"/>
      <c r="L2662" s="30"/>
      <c r="M2662" s="15">
        <f t="shared" si="134"/>
        <v>4902.8599999999997</v>
      </c>
      <c r="N2662" s="12"/>
    </row>
    <row r="2663" spans="1:15" x14ac:dyDescent="0.2">
      <c r="A2663" s="7"/>
      <c r="B2663" s="13">
        <v>1500522</v>
      </c>
      <c r="C2663" s="14" t="s">
        <v>542</v>
      </c>
      <c r="D2663" s="14" t="s">
        <v>543</v>
      </c>
      <c r="E2663" s="13">
        <v>1544</v>
      </c>
      <c r="F2663" s="12" t="s">
        <v>216</v>
      </c>
      <c r="G2663" s="12" t="s">
        <v>65</v>
      </c>
      <c r="H2663" s="15">
        <v>13686.78</v>
      </c>
      <c r="I2663" s="12"/>
      <c r="J2663" s="12"/>
      <c r="K2663" s="29"/>
      <c r="L2663" s="30"/>
      <c r="M2663" s="15">
        <f t="shared" si="134"/>
        <v>13686.78</v>
      </c>
      <c r="N2663" s="12"/>
    </row>
    <row r="2664" spans="1:15" x14ac:dyDescent="0.2">
      <c r="A2664" s="7"/>
      <c r="B2664" s="13">
        <v>1500522</v>
      </c>
      <c r="C2664" s="14" t="s">
        <v>542</v>
      </c>
      <c r="D2664" s="14" t="s">
        <v>543</v>
      </c>
      <c r="E2664" s="13">
        <v>1591</v>
      </c>
      <c r="F2664" s="12" t="s">
        <v>216</v>
      </c>
      <c r="G2664" s="12" t="s">
        <v>111</v>
      </c>
      <c r="H2664" s="15">
        <v>31375.02</v>
      </c>
      <c r="I2664" s="12"/>
      <c r="J2664" s="12"/>
      <c r="K2664" s="97"/>
      <c r="L2664" s="30"/>
      <c r="M2664" s="15">
        <f t="shared" si="134"/>
        <v>31375.02</v>
      </c>
      <c r="N2664" s="12"/>
    </row>
    <row r="2665" spans="1:15" ht="45" x14ac:dyDescent="0.2">
      <c r="A2665" s="7">
        <v>43</v>
      </c>
      <c r="B2665" s="13">
        <v>1500522</v>
      </c>
      <c r="C2665" s="14" t="s">
        <v>542</v>
      </c>
      <c r="D2665" s="14" t="s">
        <v>543</v>
      </c>
      <c r="E2665" s="13">
        <v>3981</v>
      </c>
      <c r="F2665" s="12" t="s">
        <v>216</v>
      </c>
      <c r="G2665" s="12" t="s">
        <v>66</v>
      </c>
      <c r="H2665" s="15">
        <v>64349.55</v>
      </c>
      <c r="I2665" s="12"/>
      <c r="J2665" s="12"/>
      <c r="K2665" s="29">
        <v>2000</v>
      </c>
      <c r="L2665" s="30"/>
      <c r="M2665" s="15">
        <f t="shared" si="134"/>
        <v>66349.55</v>
      </c>
      <c r="N2665" s="35" t="s">
        <v>1865</v>
      </c>
    </row>
    <row r="2666" spans="1:15" ht="15" x14ac:dyDescent="0.25">
      <c r="A2666" s="7" t="s">
        <v>274</v>
      </c>
      <c r="B2666" s="23" t="s">
        <v>544</v>
      </c>
      <c r="C2666" s="23"/>
      <c r="D2666" s="23"/>
      <c r="E2666" s="23"/>
      <c r="F2666" s="24"/>
      <c r="G2666" s="25" t="s">
        <v>18</v>
      </c>
      <c r="H2666" s="27">
        <v>10521475.080000002</v>
      </c>
      <c r="I2666" s="27">
        <f t="shared" ref="I2666:L2666" si="135">SUM(I2620:I2665)</f>
        <v>0</v>
      </c>
      <c r="J2666" s="27">
        <f t="shared" si="135"/>
        <v>0</v>
      </c>
      <c r="K2666" s="27">
        <f t="shared" si="135"/>
        <v>3052009</v>
      </c>
      <c r="L2666" s="27">
        <f t="shared" si="135"/>
        <v>3050000</v>
      </c>
      <c r="M2666" s="27">
        <f>SUM(M2620:M2665)</f>
        <v>10523484.080000002</v>
      </c>
      <c r="N2666" s="12"/>
    </row>
    <row r="2667" spans="1:15" ht="15" x14ac:dyDescent="0.25">
      <c r="A2667" s="7" t="s">
        <v>274</v>
      </c>
      <c r="B2667" s="23" t="s">
        <v>545</v>
      </c>
      <c r="C2667" s="21"/>
      <c r="D2667" s="21"/>
      <c r="E2667" s="32"/>
      <c r="F2667" s="21"/>
      <c r="G2667" s="33"/>
      <c r="H2667" s="21"/>
      <c r="I2667" s="21"/>
      <c r="J2667" s="21"/>
      <c r="K2667" s="21"/>
      <c r="L2667" s="21"/>
      <c r="M2667" s="21"/>
      <c r="N2667" s="12"/>
    </row>
    <row r="2668" spans="1:15" ht="15" x14ac:dyDescent="0.2">
      <c r="A2668" s="7"/>
      <c r="B2668" s="13">
        <v>1100122</v>
      </c>
      <c r="C2668" s="14" t="s">
        <v>546</v>
      </c>
      <c r="D2668" s="14" t="s">
        <v>547</v>
      </c>
      <c r="E2668" s="13">
        <v>2111</v>
      </c>
      <c r="F2668" s="12" t="s">
        <v>309</v>
      </c>
      <c r="G2668" s="12" t="s">
        <v>37</v>
      </c>
      <c r="H2668" s="15">
        <v>35864.400000000001</v>
      </c>
      <c r="I2668" s="12"/>
      <c r="J2668" s="12"/>
      <c r="K2668" s="29"/>
      <c r="L2668" s="30"/>
      <c r="M2668" s="15">
        <f t="shared" ref="M2668:M2706" si="136">H2668+I2668-J2668+K2668-L2668</f>
        <v>35864.400000000001</v>
      </c>
      <c r="N2668" s="31"/>
      <c r="O2668" s="59"/>
    </row>
    <row r="2669" spans="1:15" x14ac:dyDescent="0.2">
      <c r="A2669" s="7"/>
      <c r="B2669" s="13">
        <v>1100122</v>
      </c>
      <c r="C2669" s="14" t="s">
        <v>546</v>
      </c>
      <c r="D2669" s="14" t="s">
        <v>547</v>
      </c>
      <c r="E2669" s="13">
        <v>2121</v>
      </c>
      <c r="F2669" s="12" t="s">
        <v>309</v>
      </c>
      <c r="G2669" s="12" t="s">
        <v>119</v>
      </c>
      <c r="H2669" s="15">
        <v>33637</v>
      </c>
      <c r="I2669" s="12"/>
      <c r="J2669" s="12"/>
      <c r="K2669" s="29"/>
      <c r="L2669" s="30"/>
      <c r="M2669" s="15">
        <f t="shared" si="136"/>
        <v>33637</v>
      </c>
      <c r="N2669" s="12"/>
    </row>
    <row r="2670" spans="1:15" ht="15" x14ac:dyDescent="0.2">
      <c r="A2670" s="7"/>
      <c r="B2670" s="13">
        <v>1100122</v>
      </c>
      <c r="C2670" s="14" t="s">
        <v>546</v>
      </c>
      <c r="D2670" s="14" t="s">
        <v>547</v>
      </c>
      <c r="E2670" s="13">
        <v>2141</v>
      </c>
      <c r="F2670" s="12" t="s">
        <v>309</v>
      </c>
      <c r="G2670" s="12" t="s">
        <v>39</v>
      </c>
      <c r="H2670" s="15">
        <v>30000</v>
      </c>
      <c r="I2670" s="12"/>
      <c r="J2670" s="12"/>
      <c r="K2670" s="29"/>
      <c r="L2670" s="30"/>
      <c r="M2670" s="15">
        <f t="shared" si="136"/>
        <v>30000</v>
      </c>
      <c r="N2670" s="31"/>
    </row>
    <row r="2671" spans="1:15" x14ac:dyDescent="0.2">
      <c r="A2671" s="7"/>
      <c r="B2671" s="13">
        <v>1100122</v>
      </c>
      <c r="C2671" s="14" t="s">
        <v>546</v>
      </c>
      <c r="D2671" s="14" t="s">
        <v>547</v>
      </c>
      <c r="E2671" s="13">
        <v>2142</v>
      </c>
      <c r="F2671" s="12" t="s">
        <v>309</v>
      </c>
      <c r="G2671" s="12" t="s">
        <v>73</v>
      </c>
      <c r="H2671" s="15">
        <v>5000</v>
      </c>
      <c r="I2671" s="12"/>
      <c r="J2671" s="12"/>
      <c r="K2671" s="29"/>
      <c r="L2671" s="30"/>
      <c r="M2671" s="15">
        <f t="shared" si="136"/>
        <v>5000</v>
      </c>
      <c r="N2671" s="12"/>
    </row>
    <row r="2672" spans="1:15" ht="15" x14ac:dyDescent="0.2">
      <c r="A2672" s="7"/>
      <c r="B2672" s="13">
        <v>1100122</v>
      </c>
      <c r="C2672" s="14" t="s">
        <v>546</v>
      </c>
      <c r="D2672" s="14" t="s">
        <v>547</v>
      </c>
      <c r="E2672" s="13">
        <v>2161</v>
      </c>
      <c r="F2672" s="12" t="s">
        <v>309</v>
      </c>
      <c r="G2672" s="12" t="s">
        <v>40</v>
      </c>
      <c r="H2672" s="15">
        <v>16727</v>
      </c>
      <c r="I2672" s="12"/>
      <c r="J2672" s="12"/>
      <c r="K2672" s="29"/>
      <c r="L2672" s="30"/>
      <c r="M2672" s="15">
        <f t="shared" si="136"/>
        <v>16727</v>
      </c>
      <c r="N2672" s="35"/>
    </row>
    <row r="2673" spans="1:14" ht="15" x14ac:dyDescent="0.2">
      <c r="A2673" s="7"/>
      <c r="B2673" s="13">
        <v>1100122</v>
      </c>
      <c r="C2673" s="14" t="s">
        <v>546</v>
      </c>
      <c r="D2673" s="14" t="s">
        <v>547</v>
      </c>
      <c r="E2673" s="13">
        <v>2212</v>
      </c>
      <c r="F2673" s="12" t="s">
        <v>309</v>
      </c>
      <c r="G2673" s="12" t="s">
        <v>41</v>
      </c>
      <c r="H2673" s="15">
        <v>25000</v>
      </c>
      <c r="I2673" s="12"/>
      <c r="J2673" s="12"/>
      <c r="K2673" s="29"/>
      <c r="L2673" s="30"/>
      <c r="M2673" s="15">
        <f t="shared" si="136"/>
        <v>25000</v>
      </c>
      <c r="N2673" s="31"/>
    </row>
    <row r="2674" spans="1:14" ht="15" x14ac:dyDescent="0.2">
      <c r="A2674" s="7"/>
      <c r="B2674" s="13">
        <v>1100122</v>
      </c>
      <c r="C2674" s="44" t="s">
        <v>546</v>
      </c>
      <c r="D2674" s="44" t="s">
        <v>547</v>
      </c>
      <c r="E2674" s="13">
        <v>2231</v>
      </c>
      <c r="F2674" s="34" t="s">
        <v>309</v>
      </c>
      <c r="G2674" s="12" t="s">
        <v>42</v>
      </c>
      <c r="H2674" s="15">
        <v>4000</v>
      </c>
      <c r="I2674" s="12"/>
      <c r="J2674" s="12"/>
      <c r="K2674" s="29"/>
      <c r="L2674" s="30"/>
      <c r="M2674" s="15">
        <f t="shared" si="136"/>
        <v>4000</v>
      </c>
      <c r="N2674" s="76"/>
    </row>
    <row r="2675" spans="1:14" x14ac:dyDescent="0.2">
      <c r="A2675" s="7"/>
      <c r="B2675" s="13">
        <v>1100122</v>
      </c>
      <c r="C2675" s="14" t="s">
        <v>546</v>
      </c>
      <c r="D2675" s="14" t="s">
        <v>547</v>
      </c>
      <c r="E2675" s="13">
        <v>2461</v>
      </c>
      <c r="F2675" s="12" t="s">
        <v>309</v>
      </c>
      <c r="G2675" s="12" t="s">
        <v>43</v>
      </c>
      <c r="H2675" s="15">
        <v>15000</v>
      </c>
      <c r="I2675" s="12"/>
      <c r="J2675" s="12"/>
      <c r="K2675" s="29"/>
      <c r="L2675" s="30"/>
      <c r="M2675" s="15">
        <f t="shared" si="136"/>
        <v>15000</v>
      </c>
      <c r="N2675" s="12"/>
    </row>
    <row r="2676" spans="1:14" ht="15" x14ac:dyDescent="0.2">
      <c r="A2676" s="7"/>
      <c r="B2676" s="13">
        <v>1100122</v>
      </c>
      <c r="C2676" s="14" t="s">
        <v>546</v>
      </c>
      <c r="D2676" s="14" t="s">
        <v>547</v>
      </c>
      <c r="E2676" s="13">
        <v>2491</v>
      </c>
      <c r="F2676" s="12" t="s">
        <v>309</v>
      </c>
      <c r="G2676" s="12" t="s">
        <v>80</v>
      </c>
      <c r="H2676" s="15">
        <v>5000</v>
      </c>
      <c r="I2676" s="12"/>
      <c r="J2676" s="12"/>
      <c r="K2676" s="29"/>
      <c r="L2676" s="30"/>
      <c r="M2676" s="15">
        <f t="shared" si="136"/>
        <v>5000</v>
      </c>
      <c r="N2676" s="35"/>
    </row>
    <row r="2677" spans="1:14" x14ac:dyDescent="0.2">
      <c r="A2677" s="7"/>
      <c r="B2677" s="13">
        <v>1100122</v>
      </c>
      <c r="C2677" s="14" t="s">
        <v>546</v>
      </c>
      <c r="D2677" s="14" t="s">
        <v>547</v>
      </c>
      <c r="E2677" s="13">
        <v>2531</v>
      </c>
      <c r="F2677" s="12" t="s">
        <v>309</v>
      </c>
      <c r="G2677" s="12" t="s">
        <v>121</v>
      </c>
      <c r="H2677" s="15">
        <v>5000</v>
      </c>
      <c r="I2677" s="12"/>
      <c r="J2677" s="12"/>
      <c r="K2677" s="29"/>
      <c r="L2677" s="30"/>
      <c r="M2677" s="15">
        <f t="shared" si="136"/>
        <v>5000</v>
      </c>
      <c r="N2677" s="12"/>
    </row>
    <row r="2678" spans="1:14" x14ac:dyDescent="0.2">
      <c r="A2678" s="7"/>
      <c r="B2678" s="13">
        <v>1100122</v>
      </c>
      <c r="C2678" s="14" t="s">
        <v>546</v>
      </c>
      <c r="D2678" s="14" t="s">
        <v>547</v>
      </c>
      <c r="E2678" s="13">
        <v>2722</v>
      </c>
      <c r="F2678" s="12" t="s">
        <v>309</v>
      </c>
      <c r="G2678" s="12" t="s">
        <v>82</v>
      </c>
      <c r="H2678" s="15">
        <v>20000</v>
      </c>
      <c r="I2678" s="12"/>
      <c r="J2678" s="12"/>
      <c r="K2678" s="29"/>
      <c r="L2678" s="30"/>
      <c r="M2678" s="15">
        <f t="shared" si="136"/>
        <v>20000</v>
      </c>
      <c r="N2678" s="12"/>
    </row>
    <row r="2679" spans="1:14" x14ac:dyDescent="0.2">
      <c r="A2679" s="7"/>
      <c r="B2679" s="13">
        <v>1100122</v>
      </c>
      <c r="C2679" s="14" t="s">
        <v>546</v>
      </c>
      <c r="D2679" s="14" t="s">
        <v>547</v>
      </c>
      <c r="E2679" s="13">
        <v>2921</v>
      </c>
      <c r="F2679" s="12" t="s">
        <v>309</v>
      </c>
      <c r="G2679" s="12" t="s">
        <v>122</v>
      </c>
      <c r="H2679" s="15">
        <v>9045</v>
      </c>
      <c r="I2679" s="12"/>
      <c r="J2679" s="12"/>
      <c r="K2679" s="29"/>
      <c r="L2679" s="30"/>
      <c r="M2679" s="15">
        <f t="shared" si="136"/>
        <v>9045</v>
      </c>
      <c r="N2679" s="12"/>
    </row>
    <row r="2680" spans="1:14" x14ac:dyDescent="0.2">
      <c r="A2680" s="7"/>
      <c r="B2680" s="13">
        <v>1100122</v>
      </c>
      <c r="C2680" s="14" t="s">
        <v>546</v>
      </c>
      <c r="D2680" s="14" t="s">
        <v>547</v>
      </c>
      <c r="E2680" s="13">
        <v>2961</v>
      </c>
      <c r="F2680" s="12" t="s">
        <v>309</v>
      </c>
      <c r="G2680" s="12" t="s">
        <v>123</v>
      </c>
      <c r="H2680" s="15">
        <v>59000</v>
      </c>
      <c r="I2680" s="12"/>
      <c r="J2680" s="12"/>
      <c r="K2680" s="29"/>
      <c r="L2680" s="30"/>
      <c r="M2680" s="15">
        <f t="shared" si="136"/>
        <v>59000</v>
      </c>
      <c r="N2680" s="12"/>
    </row>
    <row r="2681" spans="1:14" ht="15" x14ac:dyDescent="0.2">
      <c r="A2681" s="77"/>
      <c r="B2681" s="13">
        <v>1100122</v>
      </c>
      <c r="C2681" s="14" t="s">
        <v>546</v>
      </c>
      <c r="D2681" s="14" t="s">
        <v>547</v>
      </c>
      <c r="E2681" s="13">
        <v>3321</v>
      </c>
      <c r="F2681" s="12" t="s">
        <v>309</v>
      </c>
      <c r="G2681" s="12" t="s">
        <v>162</v>
      </c>
      <c r="H2681" s="15">
        <v>66000</v>
      </c>
      <c r="I2681" s="12"/>
      <c r="J2681" s="12"/>
      <c r="K2681" s="29"/>
      <c r="L2681" s="30"/>
      <c r="M2681" s="15">
        <f t="shared" si="136"/>
        <v>66000</v>
      </c>
      <c r="N2681" s="31"/>
    </row>
    <row r="2682" spans="1:14" ht="15" x14ac:dyDescent="0.2">
      <c r="A2682" s="7"/>
      <c r="B2682" s="13">
        <v>1100122</v>
      </c>
      <c r="C2682" s="14" t="s">
        <v>546</v>
      </c>
      <c r="D2682" s="14" t="s">
        <v>547</v>
      </c>
      <c r="E2682" s="13">
        <v>3361</v>
      </c>
      <c r="F2682" s="12" t="s">
        <v>309</v>
      </c>
      <c r="G2682" s="12" t="s">
        <v>47</v>
      </c>
      <c r="H2682" s="15">
        <v>25261.200000000001</v>
      </c>
      <c r="I2682" s="12"/>
      <c r="J2682" s="12"/>
      <c r="K2682" s="29"/>
      <c r="L2682" s="30"/>
      <c r="M2682" s="15">
        <f t="shared" si="136"/>
        <v>25261.200000000001</v>
      </c>
      <c r="N2682" s="35"/>
    </row>
    <row r="2683" spans="1:14" x14ac:dyDescent="0.2">
      <c r="A2683" s="7"/>
      <c r="B2683" s="13">
        <v>1100122</v>
      </c>
      <c r="C2683" s="14" t="s">
        <v>546</v>
      </c>
      <c r="D2683" s="14" t="s">
        <v>547</v>
      </c>
      <c r="E2683" s="13">
        <v>3391</v>
      </c>
      <c r="F2683" s="12" t="s">
        <v>309</v>
      </c>
      <c r="G2683" s="12" t="s">
        <v>48</v>
      </c>
      <c r="H2683" s="15">
        <v>100000</v>
      </c>
      <c r="I2683" s="12"/>
      <c r="J2683" s="12"/>
      <c r="K2683" s="29"/>
      <c r="L2683" s="30"/>
      <c r="M2683" s="15">
        <f t="shared" si="136"/>
        <v>100000</v>
      </c>
      <c r="N2683" s="12"/>
    </row>
    <row r="2684" spans="1:14" x14ac:dyDescent="0.2">
      <c r="A2684" s="7"/>
      <c r="B2684" s="13">
        <v>1100122</v>
      </c>
      <c r="C2684" s="14" t="s">
        <v>546</v>
      </c>
      <c r="D2684" s="14" t="s">
        <v>547</v>
      </c>
      <c r="E2684" s="13">
        <v>3511</v>
      </c>
      <c r="F2684" s="12" t="s">
        <v>309</v>
      </c>
      <c r="G2684" s="12" t="s">
        <v>91</v>
      </c>
      <c r="H2684" s="15">
        <v>10000</v>
      </c>
      <c r="I2684" s="12"/>
      <c r="J2684" s="12"/>
      <c r="K2684" s="29"/>
      <c r="L2684" s="30"/>
      <c r="M2684" s="15">
        <f t="shared" si="136"/>
        <v>10000</v>
      </c>
      <c r="N2684" s="12"/>
    </row>
    <row r="2685" spans="1:14" x14ac:dyDescent="0.2">
      <c r="A2685" s="7"/>
      <c r="B2685" s="13">
        <v>1100122</v>
      </c>
      <c r="C2685" s="14" t="s">
        <v>546</v>
      </c>
      <c r="D2685" s="14" t="s">
        <v>547</v>
      </c>
      <c r="E2685" s="13">
        <v>3521</v>
      </c>
      <c r="F2685" s="12" t="s">
        <v>309</v>
      </c>
      <c r="G2685" s="12" t="s">
        <v>136</v>
      </c>
      <c r="H2685" s="15">
        <v>20000</v>
      </c>
      <c r="I2685" s="12"/>
      <c r="J2685" s="12"/>
      <c r="K2685" s="29"/>
      <c r="L2685" s="30"/>
      <c r="M2685" s="15">
        <f t="shared" si="136"/>
        <v>20000</v>
      </c>
      <c r="N2685" s="12"/>
    </row>
    <row r="2686" spans="1:14" x14ac:dyDescent="0.2">
      <c r="A2686" s="7"/>
      <c r="B2686" s="13">
        <v>1100122</v>
      </c>
      <c r="C2686" s="14" t="s">
        <v>546</v>
      </c>
      <c r="D2686" s="14" t="s">
        <v>547</v>
      </c>
      <c r="E2686" s="13">
        <v>3531</v>
      </c>
      <c r="F2686" s="12" t="s">
        <v>309</v>
      </c>
      <c r="G2686" s="12" t="s">
        <v>50</v>
      </c>
      <c r="H2686" s="15">
        <v>11500</v>
      </c>
      <c r="I2686" s="12"/>
      <c r="J2686" s="12"/>
      <c r="K2686" s="29"/>
      <c r="L2686" s="30"/>
      <c r="M2686" s="15">
        <f t="shared" si="136"/>
        <v>11500</v>
      </c>
      <c r="N2686" s="12"/>
    </row>
    <row r="2687" spans="1:14" ht="15" x14ac:dyDescent="0.2">
      <c r="A2687" s="7"/>
      <c r="B2687" s="13">
        <v>1100122</v>
      </c>
      <c r="C2687" s="14" t="s">
        <v>546</v>
      </c>
      <c r="D2687" s="14" t="s">
        <v>547</v>
      </c>
      <c r="E2687" s="13">
        <v>3551</v>
      </c>
      <c r="F2687" s="12" t="s">
        <v>309</v>
      </c>
      <c r="G2687" s="12" t="s">
        <v>124</v>
      </c>
      <c r="H2687" s="15">
        <v>50000</v>
      </c>
      <c r="I2687" s="12"/>
      <c r="J2687" s="12"/>
      <c r="K2687" s="29"/>
      <c r="L2687" s="30"/>
      <c r="M2687" s="15">
        <f t="shared" si="136"/>
        <v>50000</v>
      </c>
      <c r="N2687" s="35"/>
    </row>
    <row r="2688" spans="1:14" x14ac:dyDescent="0.2">
      <c r="A2688" s="7"/>
      <c r="B2688" s="13">
        <v>1100122</v>
      </c>
      <c r="C2688" s="14" t="s">
        <v>546</v>
      </c>
      <c r="D2688" s="14" t="s">
        <v>547</v>
      </c>
      <c r="E2688" s="13">
        <v>3571</v>
      </c>
      <c r="F2688" s="12" t="s">
        <v>309</v>
      </c>
      <c r="G2688" s="12" t="s">
        <v>92</v>
      </c>
      <c r="H2688" s="15">
        <v>30000</v>
      </c>
      <c r="I2688" s="12"/>
      <c r="J2688" s="12"/>
      <c r="K2688" s="29"/>
      <c r="L2688" s="30"/>
      <c r="M2688" s="15">
        <f t="shared" si="136"/>
        <v>30000</v>
      </c>
      <c r="N2688" s="12"/>
    </row>
    <row r="2689" spans="1:14" x14ac:dyDescent="0.2">
      <c r="A2689" s="7"/>
      <c r="B2689" s="13">
        <v>1100122</v>
      </c>
      <c r="C2689" s="14" t="s">
        <v>546</v>
      </c>
      <c r="D2689" s="14" t="s">
        <v>547</v>
      </c>
      <c r="E2689" s="13">
        <v>3612</v>
      </c>
      <c r="F2689" s="12" t="s">
        <v>309</v>
      </c>
      <c r="G2689" s="12" t="s">
        <v>125</v>
      </c>
      <c r="H2689" s="15">
        <v>10000</v>
      </c>
      <c r="I2689" s="12"/>
      <c r="J2689" s="12"/>
      <c r="K2689" s="29"/>
      <c r="L2689" s="30"/>
      <c r="M2689" s="15">
        <f t="shared" si="136"/>
        <v>10000</v>
      </c>
      <c r="N2689" s="12"/>
    </row>
    <row r="2690" spans="1:14" x14ac:dyDescent="0.2">
      <c r="A2690" s="7"/>
      <c r="B2690" s="13">
        <v>1100122</v>
      </c>
      <c r="C2690" s="14" t="s">
        <v>546</v>
      </c>
      <c r="D2690" s="14" t="s">
        <v>547</v>
      </c>
      <c r="E2690" s="13">
        <v>3751</v>
      </c>
      <c r="F2690" s="12" t="s">
        <v>309</v>
      </c>
      <c r="G2690" s="12" t="s">
        <v>52</v>
      </c>
      <c r="H2690" s="15">
        <v>5200</v>
      </c>
      <c r="I2690" s="12"/>
      <c r="J2690" s="12"/>
      <c r="K2690" s="29"/>
      <c r="L2690" s="30"/>
      <c r="M2690" s="15">
        <f t="shared" si="136"/>
        <v>5200</v>
      </c>
      <c r="N2690" s="12"/>
    </row>
    <row r="2691" spans="1:14" x14ac:dyDescent="0.2">
      <c r="A2691" s="7"/>
      <c r="B2691" s="13">
        <v>1100122</v>
      </c>
      <c r="C2691" s="14" t="s">
        <v>546</v>
      </c>
      <c r="D2691" s="14" t="s">
        <v>547</v>
      </c>
      <c r="E2691" s="13">
        <v>5151</v>
      </c>
      <c r="F2691" s="12" t="s">
        <v>309</v>
      </c>
      <c r="G2691" s="12" t="s">
        <v>128</v>
      </c>
      <c r="H2691" s="15">
        <v>1000</v>
      </c>
      <c r="I2691" s="12"/>
      <c r="J2691" s="12"/>
      <c r="K2691" s="29"/>
      <c r="L2691" s="30"/>
      <c r="M2691" s="15">
        <f t="shared" si="136"/>
        <v>1000</v>
      </c>
      <c r="N2691" s="12"/>
    </row>
    <row r="2692" spans="1:14" x14ac:dyDescent="0.2">
      <c r="A2692" s="7"/>
      <c r="B2692" s="13">
        <v>1100122</v>
      </c>
      <c r="C2692" s="14" t="s">
        <v>546</v>
      </c>
      <c r="D2692" s="14" t="s">
        <v>547</v>
      </c>
      <c r="E2692" s="13">
        <v>5191</v>
      </c>
      <c r="F2692" s="12" t="s">
        <v>309</v>
      </c>
      <c r="G2692" s="12" t="s">
        <v>198</v>
      </c>
      <c r="H2692" s="15">
        <v>10000</v>
      </c>
      <c r="I2692" s="12"/>
      <c r="J2692" s="12"/>
      <c r="K2692" s="29"/>
      <c r="L2692" s="30"/>
      <c r="M2692" s="15">
        <f t="shared" si="136"/>
        <v>10000</v>
      </c>
      <c r="N2692" s="12"/>
    </row>
    <row r="2693" spans="1:14" x14ac:dyDescent="0.2">
      <c r="A2693" s="7"/>
      <c r="B2693" s="13">
        <v>1100122</v>
      </c>
      <c r="C2693" s="14" t="s">
        <v>546</v>
      </c>
      <c r="D2693" s="14" t="s">
        <v>547</v>
      </c>
      <c r="E2693" s="13">
        <v>5231</v>
      </c>
      <c r="F2693" s="12" t="s">
        <v>309</v>
      </c>
      <c r="G2693" s="12" t="s">
        <v>200</v>
      </c>
      <c r="H2693" s="15">
        <v>12000</v>
      </c>
      <c r="I2693" s="12"/>
      <c r="J2693" s="12"/>
      <c r="K2693" s="29"/>
      <c r="L2693" s="30"/>
      <c r="M2693" s="15">
        <f t="shared" si="136"/>
        <v>12000</v>
      </c>
      <c r="N2693" s="12"/>
    </row>
    <row r="2694" spans="1:14" ht="15" x14ac:dyDescent="0.2">
      <c r="A2694" s="7"/>
      <c r="B2694" s="13">
        <v>1100122</v>
      </c>
      <c r="C2694" s="14" t="s">
        <v>546</v>
      </c>
      <c r="D2694" s="14" t="s">
        <v>547</v>
      </c>
      <c r="E2694" s="13">
        <v>5411</v>
      </c>
      <c r="F2694" s="12" t="s">
        <v>309</v>
      </c>
      <c r="G2694" s="12" t="s">
        <v>108</v>
      </c>
      <c r="H2694" s="15">
        <v>250000</v>
      </c>
      <c r="I2694" s="12"/>
      <c r="J2694" s="12"/>
      <c r="K2694" s="29"/>
      <c r="L2694" s="30"/>
      <c r="M2694" s="15">
        <f t="shared" si="136"/>
        <v>250000</v>
      </c>
      <c r="N2694" s="35"/>
    </row>
    <row r="2695" spans="1:14" x14ac:dyDescent="0.2">
      <c r="A2695" s="7"/>
      <c r="B2695" s="13">
        <v>1100122</v>
      </c>
      <c r="C2695" s="14" t="s">
        <v>546</v>
      </c>
      <c r="D2695" s="14" t="s">
        <v>547</v>
      </c>
      <c r="E2695" s="13">
        <v>5811</v>
      </c>
      <c r="F2695" s="12" t="s">
        <v>309</v>
      </c>
      <c r="G2695" s="12" t="s">
        <v>110</v>
      </c>
      <c r="H2695" s="15">
        <v>1000000</v>
      </c>
      <c r="I2695" s="12"/>
      <c r="J2695" s="12"/>
      <c r="K2695" s="29"/>
      <c r="L2695" s="30"/>
      <c r="M2695" s="15">
        <f t="shared" si="136"/>
        <v>1000000</v>
      </c>
      <c r="N2695" s="12"/>
    </row>
    <row r="2696" spans="1:14" ht="15" x14ac:dyDescent="0.2">
      <c r="A2696" s="7"/>
      <c r="B2696" s="13">
        <v>1500522</v>
      </c>
      <c r="C2696" s="14" t="s">
        <v>546</v>
      </c>
      <c r="D2696" s="14" t="s">
        <v>547</v>
      </c>
      <c r="E2696" s="13">
        <v>1131</v>
      </c>
      <c r="F2696" s="12" t="s">
        <v>309</v>
      </c>
      <c r="G2696" s="14" t="s">
        <v>55</v>
      </c>
      <c r="H2696" s="15">
        <v>3650709.88</v>
      </c>
      <c r="I2696" s="12"/>
      <c r="J2696" s="12"/>
      <c r="K2696" s="29"/>
      <c r="L2696" s="30"/>
      <c r="M2696" s="15">
        <f t="shared" si="136"/>
        <v>3650709.88</v>
      </c>
      <c r="N2696" s="31"/>
    </row>
    <row r="2697" spans="1:14" ht="45" x14ac:dyDescent="0.2">
      <c r="A2697" s="7" t="s">
        <v>1881</v>
      </c>
      <c r="B2697" s="13">
        <v>1500522</v>
      </c>
      <c r="C2697" s="14" t="s">
        <v>546</v>
      </c>
      <c r="D2697" s="14" t="s">
        <v>547</v>
      </c>
      <c r="E2697" s="13">
        <v>1321</v>
      </c>
      <c r="F2697" s="12" t="s">
        <v>309</v>
      </c>
      <c r="G2697" s="12" t="s">
        <v>56</v>
      </c>
      <c r="H2697" s="15">
        <v>109123.02</v>
      </c>
      <c r="I2697" s="12"/>
      <c r="J2697" s="12"/>
      <c r="K2697" s="29"/>
      <c r="L2697" s="30">
        <f>21300+7800</f>
        <v>29100</v>
      </c>
      <c r="M2697" s="15">
        <f t="shared" si="136"/>
        <v>80023.02</v>
      </c>
      <c r="N2697" s="35" t="s">
        <v>1886</v>
      </c>
    </row>
    <row r="2698" spans="1:14" ht="15" x14ac:dyDescent="0.2">
      <c r="A2698" s="7"/>
      <c r="B2698" s="13">
        <v>1500522</v>
      </c>
      <c r="C2698" s="14" t="s">
        <v>546</v>
      </c>
      <c r="D2698" s="14" t="s">
        <v>547</v>
      </c>
      <c r="E2698" s="13">
        <v>1323</v>
      </c>
      <c r="F2698" s="12" t="s">
        <v>309</v>
      </c>
      <c r="G2698" s="12" t="s">
        <v>57</v>
      </c>
      <c r="H2698" s="15">
        <v>370146.49</v>
      </c>
      <c r="I2698" s="12"/>
      <c r="J2698" s="12"/>
      <c r="K2698" s="29"/>
      <c r="L2698" s="30"/>
      <c r="M2698" s="15">
        <f t="shared" si="136"/>
        <v>370146.49</v>
      </c>
      <c r="N2698" s="31"/>
    </row>
    <row r="2699" spans="1:14" x14ac:dyDescent="0.2">
      <c r="A2699" s="7"/>
      <c r="B2699" s="13">
        <v>1500522</v>
      </c>
      <c r="C2699" s="14" t="s">
        <v>546</v>
      </c>
      <c r="D2699" s="14" t="s">
        <v>547</v>
      </c>
      <c r="E2699" s="13">
        <v>1413</v>
      </c>
      <c r="F2699" s="12" t="s">
        <v>309</v>
      </c>
      <c r="G2699" s="12" t="s">
        <v>58</v>
      </c>
      <c r="H2699" s="15">
        <v>878726.36</v>
      </c>
      <c r="I2699" s="12"/>
      <c r="J2699" s="12"/>
      <c r="K2699" s="29"/>
      <c r="L2699" s="30"/>
      <c r="M2699" s="15">
        <f t="shared" si="136"/>
        <v>878726.36</v>
      </c>
      <c r="N2699" s="12"/>
    </row>
    <row r="2700" spans="1:14" x14ac:dyDescent="0.2">
      <c r="A2700" s="7"/>
      <c r="B2700" s="13">
        <v>1500522</v>
      </c>
      <c r="C2700" s="14" t="s">
        <v>546</v>
      </c>
      <c r="D2700" s="14" t="s">
        <v>547</v>
      </c>
      <c r="E2700" s="13">
        <v>1421</v>
      </c>
      <c r="F2700" s="12" t="s">
        <v>309</v>
      </c>
      <c r="G2700" s="12" t="s">
        <v>59</v>
      </c>
      <c r="H2700" s="15">
        <v>266875.21999999997</v>
      </c>
      <c r="I2700" s="12"/>
      <c r="J2700" s="12"/>
      <c r="K2700" s="29"/>
      <c r="L2700" s="30"/>
      <c r="M2700" s="15">
        <f t="shared" si="136"/>
        <v>266875.21999999997</v>
      </c>
      <c r="N2700" s="12"/>
    </row>
    <row r="2701" spans="1:14" x14ac:dyDescent="0.2">
      <c r="A2701" s="7"/>
      <c r="B2701" s="13">
        <v>1500522</v>
      </c>
      <c r="C2701" s="14" t="s">
        <v>546</v>
      </c>
      <c r="D2701" s="14" t="s">
        <v>547</v>
      </c>
      <c r="E2701" s="13">
        <v>1431</v>
      </c>
      <c r="F2701" s="12" t="s">
        <v>309</v>
      </c>
      <c r="G2701" s="12" t="s">
        <v>60</v>
      </c>
      <c r="H2701" s="15">
        <v>293034.15999999997</v>
      </c>
      <c r="I2701" s="12"/>
      <c r="J2701" s="12"/>
      <c r="K2701" s="29"/>
      <c r="L2701" s="30"/>
      <c r="M2701" s="15">
        <f t="shared" si="136"/>
        <v>293034.15999999997</v>
      </c>
      <c r="N2701" s="12"/>
    </row>
    <row r="2702" spans="1:14" x14ac:dyDescent="0.2">
      <c r="A2702" s="7"/>
      <c r="B2702" s="13">
        <v>1500522</v>
      </c>
      <c r="C2702" s="14" t="s">
        <v>546</v>
      </c>
      <c r="D2702" s="14" t="s">
        <v>547</v>
      </c>
      <c r="E2702" s="13">
        <v>1542</v>
      </c>
      <c r="F2702" s="12" t="s">
        <v>309</v>
      </c>
      <c r="G2702" s="12" t="s">
        <v>63</v>
      </c>
      <c r="H2702" s="15">
        <v>165062.87</v>
      </c>
      <c r="I2702" s="12"/>
      <c r="J2702" s="12"/>
      <c r="K2702" s="29"/>
      <c r="L2702" s="30"/>
      <c r="M2702" s="15">
        <f t="shared" si="136"/>
        <v>165062.87</v>
      </c>
      <c r="N2702" s="12"/>
    </row>
    <row r="2703" spans="1:14" x14ac:dyDescent="0.2">
      <c r="A2703" s="7"/>
      <c r="B2703" s="13">
        <v>1500522</v>
      </c>
      <c r="C2703" s="14" t="s">
        <v>546</v>
      </c>
      <c r="D2703" s="14" t="s">
        <v>547</v>
      </c>
      <c r="E2703" s="13">
        <v>1543</v>
      </c>
      <c r="F2703" s="12" t="s">
        <v>309</v>
      </c>
      <c r="G2703" s="12" t="s">
        <v>64</v>
      </c>
      <c r="H2703" s="15">
        <v>73680</v>
      </c>
      <c r="I2703" s="12"/>
      <c r="J2703" s="12"/>
      <c r="K2703" s="29"/>
      <c r="L2703" s="30"/>
      <c r="M2703" s="15">
        <f t="shared" si="136"/>
        <v>73680</v>
      </c>
      <c r="N2703" s="12"/>
    </row>
    <row r="2704" spans="1:14" ht="45" x14ac:dyDescent="0.2">
      <c r="A2704" s="7" t="s">
        <v>1884</v>
      </c>
      <c r="B2704" s="13">
        <v>1500522</v>
      </c>
      <c r="C2704" s="14" t="s">
        <v>546</v>
      </c>
      <c r="D2704" s="14" t="s">
        <v>547</v>
      </c>
      <c r="E2704" s="13">
        <v>1544</v>
      </c>
      <c r="F2704" s="12" t="s">
        <v>309</v>
      </c>
      <c r="G2704" s="12" t="s">
        <v>65</v>
      </c>
      <c r="H2704" s="15">
        <v>40639.120000000003</v>
      </c>
      <c r="I2704" s="12"/>
      <c r="J2704" s="12"/>
      <c r="K2704" s="29"/>
      <c r="L2704" s="30">
        <v>11000</v>
      </c>
      <c r="M2704" s="15">
        <f t="shared" si="136"/>
        <v>29639.120000000003</v>
      </c>
      <c r="N2704" s="35" t="s">
        <v>1886</v>
      </c>
    </row>
    <row r="2705" spans="1:14" x14ac:dyDescent="0.2">
      <c r="A2705" s="7"/>
      <c r="B2705" s="13">
        <v>1500522</v>
      </c>
      <c r="C2705" s="14" t="s">
        <v>546</v>
      </c>
      <c r="D2705" s="14" t="s">
        <v>547</v>
      </c>
      <c r="E2705" s="13">
        <v>1591</v>
      </c>
      <c r="F2705" s="12" t="s">
        <v>309</v>
      </c>
      <c r="G2705" s="12" t="s">
        <v>111</v>
      </c>
      <c r="H2705" s="15">
        <v>62767.91</v>
      </c>
      <c r="I2705" s="12"/>
      <c r="J2705" s="12"/>
      <c r="K2705" s="29"/>
      <c r="L2705" s="30"/>
      <c r="M2705" s="15">
        <f t="shared" si="136"/>
        <v>62767.91</v>
      </c>
      <c r="N2705" s="12"/>
    </row>
    <row r="2706" spans="1:14" ht="45" x14ac:dyDescent="0.2">
      <c r="A2706" s="7">
        <v>43</v>
      </c>
      <c r="B2706" s="13">
        <v>1500522</v>
      </c>
      <c r="C2706" s="14" t="s">
        <v>546</v>
      </c>
      <c r="D2706" s="14" t="s">
        <v>547</v>
      </c>
      <c r="E2706" s="13">
        <v>3981</v>
      </c>
      <c r="F2706" s="12" t="s">
        <v>309</v>
      </c>
      <c r="G2706" s="12" t="s">
        <v>66</v>
      </c>
      <c r="H2706" s="15">
        <v>103928.31</v>
      </c>
      <c r="I2706" s="12"/>
      <c r="J2706" s="12"/>
      <c r="K2706" s="29"/>
      <c r="L2706" s="30">
        <v>7000</v>
      </c>
      <c r="M2706" s="15">
        <f t="shared" si="136"/>
        <v>96928.31</v>
      </c>
      <c r="N2706" s="35" t="s">
        <v>1865</v>
      </c>
    </row>
    <row r="2707" spans="1:14" ht="15" x14ac:dyDescent="0.25">
      <c r="A2707" s="7" t="s">
        <v>274</v>
      </c>
      <c r="B2707" s="23" t="s">
        <v>548</v>
      </c>
      <c r="C2707" s="23"/>
      <c r="D2707" s="23"/>
      <c r="E2707" s="23"/>
      <c r="F2707" s="24"/>
      <c r="G2707" s="25" t="s">
        <v>18</v>
      </c>
      <c r="H2707" s="27">
        <v>7878927.9400000004</v>
      </c>
      <c r="I2707" s="27">
        <f t="shared" ref="I2707:L2707" si="137">SUM(I2668:I2706)</f>
        <v>0</v>
      </c>
      <c r="J2707" s="27">
        <f t="shared" si="137"/>
        <v>0</v>
      </c>
      <c r="K2707" s="27">
        <f t="shared" si="137"/>
        <v>0</v>
      </c>
      <c r="L2707" s="27">
        <f t="shared" si="137"/>
        <v>47100</v>
      </c>
      <c r="M2707" s="27">
        <f>SUM(M2668:M2706)</f>
        <v>7831827.9400000004</v>
      </c>
      <c r="N2707" s="12"/>
    </row>
    <row r="2708" spans="1:14" ht="15" x14ac:dyDescent="0.25">
      <c r="A2708" s="7" t="s">
        <v>274</v>
      </c>
      <c r="B2708" s="23" t="s">
        <v>549</v>
      </c>
      <c r="C2708" s="21"/>
      <c r="D2708" s="21"/>
      <c r="E2708" s="32"/>
      <c r="F2708" s="21"/>
      <c r="G2708" s="33"/>
      <c r="H2708" s="21"/>
      <c r="I2708" s="21"/>
      <c r="J2708" s="21"/>
      <c r="K2708" s="21"/>
      <c r="L2708" s="21"/>
      <c r="M2708" s="21"/>
      <c r="N2708" s="12"/>
    </row>
    <row r="2709" spans="1:14" x14ac:dyDescent="0.2">
      <c r="A2709" s="7"/>
      <c r="B2709" s="13">
        <v>1100122</v>
      </c>
      <c r="C2709" s="14" t="s">
        <v>550</v>
      </c>
      <c r="D2709" s="14" t="s">
        <v>551</v>
      </c>
      <c r="E2709" s="13">
        <v>2111</v>
      </c>
      <c r="F2709" s="12" t="s">
        <v>495</v>
      </c>
      <c r="G2709" s="12" t="s">
        <v>37</v>
      </c>
      <c r="H2709" s="15">
        <v>22835.97</v>
      </c>
      <c r="I2709" s="12"/>
      <c r="J2709" s="12"/>
      <c r="K2709" s="29"/>
      <c r="L2709" s="12"/>
      <c r="M2709" s="15">
        <f t="shared" ref="M2709:M2740" si="138">H2709+I2709-J2709+K2709-L2709</f>
        <v>22835.97</v>
      </c>
      <c r="N2709" s="101"/>
    </row>
    <row r="2710" spans="1:14" x14ac:dyDescent="0.2">
      <c r="A2710" s="7"/>
      <c r="B2710" s="13">
        <v>1100122</v>
      </c>
      <c r="C2710" s="14" t="s">
        <v>550</v>
      </c>
      <c r="D2710" s="14" t="s">
        <v>551</v>
      </c>
      <c r="E2710" s="13">
        <v>2121</v>
      </c>
      <c r="F2710" s="12" t="s">
        <v>495</v>
      </c>
      <c r="G2710" s="12" t="s">
        <v>119</v>
      </c>
      <c r="H2710" s="15">
        <v>1000</v>
      </c>
      <c r="I2710" s="12"/>
      <c r="J2710" s="12"/>
      <c r="K2710" s="46"/>
      <c r="L2710" s="30"/>
      <c r="M2710" s="15">
        <f t="shared" si="138"/>
        <v>1000</v>
      </c>
      <c r="N2710" s="47"/>
    </row>
    <row r="2711" spans="1:14" x14ac:dyDescent="0.2">
      <c r="A2711" s="7"/>
      <c r="B2711" s="13">
        <v>1100122</v>
      </c>
      <c r="C2711" s="14" t="s">
        <v>550</v>
      </c>
      <c r="D2711" s="14" t="s">
        <v>551</v>
      </c>
      <c r="E2711" s="13">
        <v>2141</v>
      </c>
      <c r="F2711" s="12" t="s">
        <v>495</v>
      </c>
      <c r="G2711" s="12" t="s">
        <v>39</v>
      </c>
      <c r="H2711" s="15">
        <v>5980</v>
      </c>
      <c r="I2711" s="12"/>
      <c r="J2711" s="12"/>
      <c r="K2711" s="46"/>
      <c r="L2711" s="12"/>
      <c r="M2711" s="15">
        <f t="shared" si="138"/>
        <v>5980</v>
      </c>
      <c r="N2711" s="12"/>
    </row>
    <row r="2712" spans="1:14" x14ac:dyDescent="0.2">
      <c r="A2712" s="7"/>
      <c r="B2712" s="13">
        <v>1100122</v>
      </c>
      <c r="C2712" s="14" t="s">
        <v>550</v>
      </c>
      <c r="D2712" s="14" t="s">
        <v>551</v>
      </c>
      <c r="E2712" s="13">
        <v>2142</v>
      </c>
      <c r="F2712" s="12" t="s">
        <v>495</v>
      </c>
      <c r="G2712" s="12" t="s">
        <v>73</v>
      </c>
      <c r="H2712" s="15">
        <v>3999</v>
      </c>
      <c r="I2712" s="12"/>
      <c r="J2712" s="12"/>
      <c r="K2712" s="46"/>
      <c r="L2712" s="12"/>
      <c r="M2712" s="15">
        <f t="shared" si="138"/>
        <v>3999</v>
      </c>
      <c r="N2712" s="12"/>
    </row>
    <row r="2713" spans="1:14" x14ac:dyDescent="0.2">
      <c r="A2713" s="7"/>
      <c r="B2713" s="13">
        <v>1100122</v>
      </c>
      <c r="C2713" s="14" t="s">
        <v>550</v>
      </c>
      <c r="D2713" s="14" t="s">
        <v>551</v>
      </c>
      <c r="E2713" s="13">
        <v>2151</v>
      </c>
      <c r="F2713" s="12" t="s">
        <v>495</v>
      </c>
      <c r="G2713" s="12" t="s">
        <v>74</v>
      </c>
      <c r="H2713" s="15">
        <v>21000</v>
      </c>
      <c r="I2713" s="12"/>
      <c r="J2713" s="12"/>
      <c r="K2713" s="29"/>
      <c r="L2713" s="12"/>
      <c r="M2713" s="15">
        <f t="shared" si="138"/>
        <v>21000</v>
      </c>
      <c r="N2713" s="101"/>
    </row>
    <row r="2714" spans="1:14" x14ac:dyDescent="0.2">
      <c r="A2714" s="7"/>
      <c r="B2714" s="13">
        <v>1100122</v>
      </c>
      <c r="C2714" s="14" t="s">
        <v>550</v>
      </c>
      <c r="D2714" s="14" t="s">
        <v>551</v>
      </c>
      <c r="E2714" s="13">
        <v>2161</v>
      </c>
      <c r="F2714" s="12" t="s">
        <v>495</v>
      </c>
      <c r="G2714" s="12" t="s">
        <v>40</v>
      </c>
      <c r="H2714" s="15">
        <v>32390.36</v>
      </c>
      <c r="I2714" s="12"/>
      <c r="J2714" s="12"/>
      <c r="K2714" s="46"/>
      <c r="L2714" s="12"/>
      <c r="M2714" s="15">
        <f t="shared" si="138"/>
        <v>32390.36</v>
      </c>
      <c r="N2714" s="12"/>
    </row>
    <row r="2715" spans="1:14" x14ac:dyDescent="0.2">
      <c r="A2715" s="7"/>
      <c r="B2715" s="13">
        <v>1100122</v>
      </c>
      <c r="C2715" s="14" t="s">
        <v>550</v>
      </c>
      <c r="D2715" s="14" t="s">
        <v>551</v>
      </c>
      <c r="E2715" s="13">
        <v>2212</v>
      </c>
      <c r="F2715" s="12" t="s">
        <v>495</v>
      </c>
      <c r="G2715" s="12" t="s">
        <v>41</v>
      </c>
      <c r="H2715" s="15">
        <v>10000</v>
      </c>
      <c r="I2715" s="12"/>
      <c r="J2715" s="12"/>
      <c r="K2715" s="46"/>
      <c r="L2715" s="12"/>
      <c r="M2715" s="15">
        <f t="shared" si="138"/>
        <v>10000</v>
      </c>
      <c r="N2715" s="12"/>
    </row>
    <row r="2716" spans="1:14" x14ac:dyDescent="0.2">
      <c r="A2716" s="7"/>
      <c r="B2716" s="13">
        <v>1100122</v>
      </c>
      <c r="C2716" s="14" t="s">
        <v>550</v>
      </c>
      <c r="D2716" s="14" t="s">
        <v>551</v>
      </c>
      <c r="E2716" s="13">
        <v>2221</v>
      </c>
      <c r="F2716" s="34" t="s">
        <v>495</v>
      </c>
      <c r="G2716" s="12" t="s">
        <v>556</v>
      </c>
      <c r="H2716" s="15">
        <v>40000</v>
      </c>
      <c r="I2716" s="12"/>
      <c r="J2716" s="12"/>
      <c r="K2716" s="29"/>
      <c r="L2716" s="12"/>
      <c r="M2716" s="15">
        <f t="shared" si="138"/>
        <v>40000</v>
      </c>
      <c r="N2716" s="52"/>
    </row>
    <row r="2717" spans="1:14" x14ac:dyDescent="0.2">
      <c r="A2717" s="7"/>
      <c r="B2717" s="13">
        <v>1100122</v>
      </c>
      <c r="C2717" s="14" t="s">
        <v>550</v>
      </c>
      <c r="D2717" s="14" t="s">
        <v>551</v>
      </c>
      <c r="E2717" s="13">
        <v>2231</v>
      </c>
      <c r="F2717" s="12" t="s">
        <v>495</v>
      </c>
      <c r="G2717" s="12" t="s">
        <v>42</v>
      </c>
      <c r="H2717" s="15">
        <v>14000</v>
      </c>
      <c r="I2717" s="12"/>
      <c r="J2717" s="12"/>
      <c r="K2717" s="29"/>
      <c r="L2717" s="12"/>
      <c r="M2717" s="15">
        <f t="shared" si="138"/>
        <v>14000</v>
      </c>
      <c r="N2717" s="101"/>
    </row>
    <row r="2718" spans="1:14" x14ac:dyDescent="0.2">
      <c r="A2718" s="7"/>
      <c r="B2718" s="13">
        <v>1100122</v>
      </c>
      <c r="C2718" s="14" t="s">
        <v>550</v>
      </c>
      <c r="D2718" s="14" t="s">
        <v>551</v>
      </c>
      <c r="E2718" s="13">
        <v>2351</v>
      </c>
      <c r="F2718" s="12" t="s">
        <v>495</v>
      </c>
      <c r="G2718" s="12" t="s">
        <v>496</v>
      </c>
      <c r="H2718" s="15">
        <v>12000</v>
      </c>
      <c r="I2718" s="12"/>
      <c r="J2718" s="12"/>
      <c r="K2718" s="29"/>
      <c r="L2718" s="12"/>
      <c r="M2718" s="15">
        <f t="shared" si="138"/>
        <v>12000</v>
      </c>
      <c r="N2718" s="101"/>
    </row>
    <row r="2719" spans="1:14" x14ac:dyDescent="0.2">
      <c r="A2719" s="7"/>
      <c r="B2719" s="13">
        <v>1100122</v>
      </c>
      <c r="C2719" s="14" t="s">
        <v>550</v>
      </c>
      <c r="D2719" s="14" t="s">
        <v>551</v>
      </c>
      <c r="E2719" s="13">
        <v>2411</v>
      </c>
      <c r="F2719" s="12" t="s">
        <v>495</v>
      </c>
      <c r="G2719" s="12" t="s">
        <v>75</v>
      </c>
      <c r="H2719" s="15">
        <v>10000</v>
      </c>
      <c r="I2719" s="12"/>
      <c r="J2719" s="12"/>
      <c r="K2719" s="46"/>
      <c r="L2719" s="12"/>
      <c r="M2719" s="15">
        <f t="shared" si="138"/>
        <v>10000</v>
      </c>
      <c r="N2719" s="12"/>
    </row>
    <row r="2720" spans="1:14" x14ac:dyDescent="0.2">
      <c r="A2720" s="7"/>
      <c r="B2720" s="13">
        <v>1100122</v>
      </c>
      <c r="C2720" s="14" t="s">
        <v>550</v>
      </c>
      <c r="D2720" s="14" t="s">
        <v>551</v>
      </c>
      <c r="E2720" s="13">
        <v>2421</v>
      </c>
      <c r="F2720" s="12" t="s">
        <v>495</v>
      </c>
      <c r="G2720" s="12" t="s">
        <v>130</v>
      </c>
      <c r="H2720" s="15">
        <v>10000</v>
      </c>
      <c r="I2720" s="12"/>
      <c r="J2720" s="12"/>
      <c r="K2720" s="46"/>
      <c r="L2720" s="12"/>
      <c r="M2720" s="15">
        <f t="shared" si="138"/>
        <v>10000</v>
      </c>
      <c r="N2720" s="12"/>
    </row>
    <row r="2721" spans="1:14" x14ac:dyDescent="0.2">
      <c r="A2721" s="7"/>
      <c r="B2721" s="13">
        <v>1100122</v>
      </c>
      <c r="C2721" s="14" t="s">
        <v>550</v>
      </c>
      <c r="D2721" s="14" t="s">
        <v>551</v>
      </c>
      <c r="E2721" s="13">
        <v>2461</v>
      </c>
      <c r="F2721" s="12" t="s">
        <v>495</v>
      </c>
      <c r="G2721" s="12" t="s">
        <v>43</v>
      </c>
      <c r="H2721" s="15">
        <v>24870.010000000002</v>
      </c>
      <c r="I2721" s="12"/>
      <c r="J2721" s="12"/>
      <c r="K2721" s="29"/>
      <c r="L2721" s="12"/>
      <c r="M2721" s="15">
        <f t="shared" si="138"/>
        <v>24870.010000000002</v>
      </c>
      <c r="N2721" s="101"/>
    </row>
    <row r="2722" spans="1:14" x14ac:dyDescent="0.2">
      <c r="A2722" s="7"/>
      <c r="B2722" s="13">
        <v>1100122</v>
      </c>
      <c r="C2722" s="14" t="s">
        <v>550</v>
      </c>
      <c r="D2722" s="14" t="s">
        <v>551</v>
      </c>
      <c r="E2722" s="13">
        <v>2471</v>
      </c>
      <c r="F2722" s="12" t="s">
        <v>495</v>
      </c>
      <c r="G2722" s="12" t="s">
        <v>78</v>
      </c>
      <c r="H2722" s="15">
        <v>10000</v>
      </c>
      <c r="I2722" s="12"/>
      <c r="J2722" s="12"/>
      <c r="K2722" s="46"/>
      <c r="L2722" s="12"/>
      <c r="M2722" s="15">
        <f t="shared" si="138"/>
        <v>10000</v>
      </c>
      <c r="N2722" s="12"/>
    </row>
    <row r="2723" spans="1:14" x14ac:dyDescent="0.2">
      <c r="A2723" s="7"/>
      <c r="B2723" s="13">
        <v>1100122</v>
      </c>
      <c r="C2723" s="14" t="s">
        <v>550</v>
      </c>
      <c r="D2723" s="14" t="s">
        <v>551</v>
      </c>
      <c r="E2723" s="13">
        <v>2481</v>
      </c>
      <c r="F2723" s="12" t="s">
        <v>495</v>
      </c>
      <c r="G2723" s="12" t="s">
        <v>79</v>
      </c>
      <c r="H2723" s="15">
        <v>20000</v>
      </c>
      <c r="I2723" s="12"/>
      <c r="J2723" s="12"/>
      <c r="K2723" s="46"/>
      <c r="L2723" s="12"/>
      <c r="M2723" s="15">
        <f t="shared" si="138"/>
        <v>20000</v>
      </c>
      <c r="N2723" s="12"/>
    </row>
    <row r="2724" spans="1:14" x14ac:dyDescent="0.2">
      <c r="A2724" s="7"/>
      <c r="B2724" s="13">
        <v>1100122</v>
      </c>
      <c r="C2724" s="14" t="s">
        <v>550</v>
      </c>
      <c r="D2724" s="14" t="s">
        <v>551</v>
      </c>
      <c r="E2724" s="13">
        <v>2491</v>
      </c>
      <c r="F2724" s="12" t="s">
        <v>495</v>
      </c>
      <c r="G2724" s="12" t="s">
        <v>80</v>
      </c>
      <c r="H2724" s="15">
        <v>15000</v>
      </c>
      <c r="I2724" s="12"/>
      <c r="J2724" s="12"/>
      <c r="K2724" s="46"/>
      <c r="L2724" s="12"/>
      <c r="M2724" s="15">
        <f t="shared" si="138"/>
        <v>15000</v>
      </c>
      <c r="N2724" s="12"/>
    </row>
    <row r="2725" spans="1:14" x14ac:dyDescent="0.2">
      <c r="A2725" s="7"/>
      <c r="B2725" s="13">
        <v>1100122</v>
      </c>
      <c r="C2725" s="14" t="s">
        <v>550</v>
      </c>
      <c r="D2725" s="14" t="s">
        <v>551</v>
      </c>
      <c r="E2725" s="13">
        <v>2531</v>
      </c>
      <c r="F2725" s="12" t="s">
        <v>495</v>
      </c>
      <c r="G2725" s="12" t="s">
        <v>121</v>
      </c>
      <c r="H2725" s="15">
        <v>50000</v>
      </c>
      <c r="I2725" s="12"/>
      <c r="J2725" s="12"/>
      <c r="K2725" s="29"/>
      <c r="L2725" s="12"/>
      <c r="M2725" s="15">
        <f t="shared" si="138"/>
        <v>50000</v>
      </c>
      <c r="N2725" s="101"/>
    </row>
    <row r="2726" spans="1:14" x14ac:dyDescent="0.2">
      <c r="A2726" s="7"/>
      <c r="B2726" s="13">
        <v>1100122</v>
      </c>
      <c r="C2726" s="14" t="s">
        <v>550</v>
      </c>
      <c r="D2726" s="14" t="s">
        <v>551</v>
      </c>
      <c r="E2726" s="13">
        <v>2541</v>
      </c>
      <c r="F2726" s="34" t="s">
        <v>495</v>
      </c>
      <c r="G2726" s="12" t="s">
        <v>555</v>
      </c>
      <c r="H2726" s="15">
        <v>35000</v>
      </c>
      <c r="I2726" s="12"/>
      <c r="J2726" s="12"/>
      <c r="K2726" s="29"/>
      <c r="L2726" s="12"/>
      <c r="M2726" s="15">
        <f t="shared" si="138"/>
        <v>35000</v>
      </c>
      <c r="N2726" s="52"/>
    </row>
    <row r="2727" spans="1:14" x14ac:dyDescent="0.2">
      <c r="A2727" s="7"/>
      <c r="B2727" s="13">
        <v>1100122</v>
      </c>
      <c r="C2727" s="14" t="s">
        <v>550</v>
      </c>
      <c r="D2727" s="14" t="s">
        <v>551</v>
      </c>
      <c r="E2727" s="13">
        <v>2551</v>
      </c>
      <c r="F2727" s="12" t="s">
        <v>495</v>
      </c>
      <c r="G2727" s="12" t="s">
        <v>184</v>
      </c>
      <c r="H2727" s="15">
        <v>5000</v>
      </c>
      <c r="I2727" s="12"/>
      <c r="J2727" s="12"/>
      <c r="K2727" s="46"/>
      <c r="L2727" s="12"/>
      <c r="M2727" s="15">
        <f t="shared" si="138"/>
        <v>5000</v>
      </c>
      <c r="N2727" s="12"/>
    </row>
    <row r="2728" spans="1:14" x14ac:dyDescent="0.2">
      <c r="A2728" s="7"/>
      <c r="B2728" s="13">
        <v>1100122</v>
      </c>
      <c r="C2728" s="14" t="s">
        <v>550</v>
      </c>
      <c r="D2728" s="14" t="s">
        <v>551</v>
      </c>
      <c r="E2728" s="13">
        <v>2561</v>
      </c>
      <c r="F2728" s="12" t="s">
        <v>495</v>
      </c>
      <c r="G2728" s="12" t="s">
        <v>81</v>
      </c>
      <c r="H2728" s="15">
        <v>15000</v>
      </c>
      <c r="I2728" s="12"/>
      <c r="J2728" s="12"/>
      <c r="K2728" s="46"/>
      <c r="L2728" s="12"/>
      <c r="M2728" s="15">
        <f t="shared" si="138"/>
        <v>15000</v>
      </c>
      <c r="N2728" s="12"/>
    </row>
    <row r="2729" spans="1:14" x14ac:dyDescent="0.2">
      <c r="A2729" s="7"/>
      <c r="B2729" s="13">
        <v>1100122</v>
      </c>
      <c r="C2729" s="14" t="s">
        <v>550</v>
      </c>
      <c r="D2729" s="14" t="s">
        <v>551</v>
      </c>
      <c r="E2729" s="13">
        <v>2612</v>
      </c>
      <c r="F2729" s="34" t="s">
        <v>495</v>
      </c>
      <c r="G2729" s="12" t="s">
        <v>554</v>
      </c>
      <c r="H2729" s="15">
        <v>10000</v>
      </c>
      <c r="I2729" s="12"/>
      <c r="J2729" s="12"/>
      <c r="K2729" s="29"/>
      <c r="L2729" s="12"/>
      <c r="M2729" s="15">
        <f t="shared" si="138"/>
        <v>10000</v>
      </c>
      <c r="N2729" s="52"/>
    </row>
    <row r="2730" spans="1:14" x14ac:dyDescent="0.2">
      <c r="A2730" s="7"/>
      <c r="B2730" s="13">
        <v>1100122</v>
      </c>
      <c r="C2730" s="14" t="s">
        <v>550</v>
      </c>
      <c r="D2730" s="14" t="s">
        <v>551</v>
      </c>
      <c r="E2730" s="13">
        <v>2711</v>
      </c>
      <c r="F2730" s="12" t="s">
        <v>495</v>
      </c>
      <c r="G2730" s="12" t="s">
        <v>160</v>
      </c>
      <c r="H2730" s="15">
        <v>15000</v>
      </c>
      <c r="I2730" s="12"/>
      <c r="J2730" s="12"/>
      <c r="K2730" s="46"/>
      <c r="L2730" s="12"/>
      <c r="M2730" s="15">
        <f t="shared" si="138"/>
        <v>15000</v>
      </c>
      <c r="N2730" s="12"/>
    </row>
    <row r="2731" spans="1:14" x14ac:dyDescent="0.2">
      <c r="A2731" s="7"/>
      <c r="B2731" s="13">
        <v>1100122</v>
      </c>
      <c r="C2731" s="14" t="s">
        <v>550</v>
      </c>
      <c r="D2731" s="14" t="s">
        <v>551</v>
      </c>
      <c r="E2731" s="13">
        <v>2721</v>
      </c>
      <c r="F2731" s="12" t="s">
        <v>495</v>
      </c>
      <c r="G2731" s="12" t="s">
        <v>161</v>
      </c>
      <c r="H2731" s="15">
        <v>55000</v>
      </c>
      <c r="I2731" s="12"/>
      <c r="J2731" s="12"/>
      <c r="K2731" s="46"/>
      <c r="L2731" s="12"/>
      <c r="M2731" s="15">
        <f t="shared" si="138"/>
        <v>55000</v>
      </c>
      <c r="N2731" s="12"/>
    </row>
    <row r="2732" spans="1:14" x14ac:dyDescent="0.2">
      <c r="A2732" s="7"/>
      <c r="B2732" s="13">
        <v>1100122</v>
      </c>
      <c r="C2732" s="14" t="s">
        <v>550</v>
      </c>
      <c r="D2732" s="14" t="s">
        <v>551</v>
      </c>
      <c r="E2732" s="13">
        <v>2911</v>
      </c>
      <c r="F2732" s="12" t="s">
        <v>495</v>
      </c>
      <c r="G2732" s="12" t="s">
        <v>44</v>
      </c>
      <c r="H2732" s="15">
        <v>65128</v>
      </c>
      <c r="I2732" s="12"/>
      <c r="J2732" s="12"/>
      <c r="K2732" s="29"/>
      <c r="L2732" s="12"/>
      <c r="M2732" s="15">
        <f t="shared" si="138"/>
        <v>65128</v>
      </c>
      <c r="N2732" s="101"/>
    </row>
    <row r="2733" spans="1:14" x14ac:dyDescent="0.2">
      <c r="A2733" s="7"/>
      <c r="B2733" s="13">
        <v>1100122</v>
      </c>
      <c r="C2733" s="14" t="s">
        <v>550</v>
      </c>
      <c r="D2733" s="14" t="s">
        <v>551</v>
      </c>
      <c r="E2733" s="13">
        <v>2921</v>
      </c>
      <c r="F2733" s="12" t="s">
        <v>495</v>
      </c>
      <c r="G2733" s="12" t="s">
        <v>122</v>
      </c>
      <c r="H2733" s="15">
        <v>6000</v>
      </c>
      <c r="I2733" s="12"/>
      <c r="J2733" s="12"/>
      <c r="K2733" s="46"/>
      <c r="L2733" s="12"/>
      <c r="M2733" s="15">
        <f t="shared" si="138"/>
        <v>6000</v>
      </c>
      <c r="N2733" s="12"/>
    </row>
    <row r="2734" spans="1:14" x14ac:dyDescent="0.2">
      <c r="A2734" s="7"/>
      <c r="B2734" s="13">
        <v>1100122</v>
      </c>
      <c r="C2734" s="14" t="s">
        <v>550</v>
      </c>
      <c r="D2734" s="14" t="s">
        <v>551</v>
      </c>
      <c r="E2734" s="13">
        <v>2941</v>
      </c>
      <c r="F2734" s="12" t="s">
        <v>495</v>
      </c>
      <c r="G2734" s="12" t="s">
        <v>45</v>
      </c>
      <c r="H2734" s="15">
        <v>10000</v>
      </c>
      <c r="I2734" s="12"/>
      <c r="J2734" s="12"/>
      <c r="K2734" s="46"/>
      <c r="L2734" s="12"/>
      <c r="M2734" s="15">
        <f t="shared" si="138"/>
        <v>10000</v>
      </c>
      <c r="N2734" s="12"/>
    </row>
    <row r="2735" spans="1:14" x14ac:dyDescent="0.2">
      <c r="A2735" s="7"/>
      <c r="B2735" s="13">
        <v>1100122</v>
      </c>
      <c r="C2735" s="14" t="s">
        <v>550</v>
      </c>
      <c r="D2735" s="14" t="s">
        <v>551</v>
      </c>
      <c r="E2735" s="13">
        <v>2961</v>
      </c>
      <c r="F2735" s="12" t="s">
        <v>495</v>
      </c>
      <c r="G2735" s="12" t="s">
        <v>123</v>
      </c>
      <c r="H2735" s="15">
        <v>99740.01999999999</v>
      </c>
      <c r="I2735" s="12"/>
      <c r="J2735" s="12"/>
      <c r="K2735" s="29"/>
      <c r="L2735" s="12"/>
      <c r="M2735" s="15">
        <f t="shared" si="138"/>
        <v>99740.01999999999</v>
      </c>
      <c r="N2735" s="101"/>
    </row>
    <row r="2736" spans="1:14" x14ac:dyDescent="0.2">
      <c r="A2736" s="7"/>
      <c r="B2736" s="13">
        <v>1100122</v>
      </c>
      <c r="C2736" s="14" t="s">
        <v>550</v>
      </c>
      <c r="D2736" s="14" t="s">
        <v>551</v>
      </c>
      <c r="E2736" s="13">
        <v>2971</v>
      </c>
      <c r="F2736" s="12" t="s">
        <v>495</v>
      </c>
      <c r="G2736" s="12" t="s">
        <v>497</v>
      </c>
      <c r="H2736" s="15">
        <v>0</v>
      </c>
      <c r="I2736" s="12"/>
      <c r="J2736" s="12"/>
      <c r="K2736" s="46"/>
      <c r="L2736" s="12"/>
      <c r="M2736" s="15">
        <f t="shared" si="138"/>
        <v>0</v>
      </c>
      <c r="N2736" s="12"/>
    </row>
    <row r="2737" spans="1:14" x14ac:dyDescent="0.2">
      <c r="A2737" s="7"/>
      <c r="B2737" s="13">
        <v>1100122</v>
      </c>
      <c r="C2737" s="14" t="s">
        <v>550</v>
      </c>
      <c r="D2737" s="14" t="s">
        <v>551</v>
      </c>
      <c r="E2737" s="13">
        <v>3291</v>
      </c>
      <c r="F2737" s="12" t="s">
        <v>495</v>
      </c>
      <c r="G2737" s="12" t="s">
        <v>87</v>
      </c>
      <c r="H2737" s="15">
        <v>10000</v>
      </c>
      <c r="I2737" s="12"/>
      <c r="J2737" s="12"/>
      <c r="K2737" s="46"/>
      <c r="L2737" s="12"/>
      <c r="M2737" s="15">
        <f t="shared" si="138"/>
        <v>10000</v>
      </c>
      <c r="N2737" s="12"/>
    </row>
    <row r="2738" spans="1:14" ht="15" x14ac:dyDescent="0.2">
      <c r="A2738" s="7"/>
      <c r="B2738" s="13">
        <v>1100122</v>
      </c>
      <c r="C2738" s="14" t="s">
        <v>550</v>
      </c>
      <c r="D2738" s="14" t="s">
        <v>551</v>
      </c>
      <c r="E2738" s="13">
        <v>3331</v>
      </c>
      <c r="F2738" s="12" t="s">
        <v>495</v>
      </c>
      <c r="G2738" s="12" t="s">
        <v>88</v>
      </c>
      <c r="H2738" s="15">
        <v>217562</v>
      </c>
      <c r="I2738" s="12"/>
      <c r="J2738" s="12"/>
      <c r="K2738" s="29"/>
      <c r="L2738" s="12"/>
      <c r="M2738" s="15">
        <f t="shared" si="138"/>
        <v>217562</v>
      </c>
      <c r="N2738" s="65"/>
    </row>
    <row r="2739" spans="1:14" x14ac:dyDescent="0.2">
      <c r="A2739" s="7"/>
      <c r="B2739" s="13">
        <v>1100122</v>
      </c>
      <c r="C2739" s="44" t="s">
        <v>550</v>
      </c>
      <c r="D2739" s="44" t="s">
        <v>551</v>
      </c>
      <c r="E2739" s="13">
        <v>3341</v>
      </c>
      <c r="F2739" s="34" t="s">
        <v>495</v>
      </c>
      <c r="G2739" s="12" t="s">
        <v>89</v>
      </c>
      <c r="H2739" s="15">
        <v>20000</v>
      </c>
      <c r="I2739" s="12"/>
      <c r="J2739" s="12"/>
      <c r="K2739" s="29"/>
      <c r="L2739" s="12"/>
      <c r="M2739" s="15">
        <f t="shared" si="138"/>
        <v>20000</v>
      </c>
      <c r="N2739" s="101"/>
    </row>
    <row r="2740" spans="1:14" ht="15" x14ac:dyDescent="0.2">
      <c r="A2740" s="7"/>
      <c r="B2740" s="13">
        <v>1100122</v>
      </c>
      <c r="C2740" s="14" t="s">
        <v>550</v>
      </c>
      <c r="D2740" s="14" t="s">
        <v>551</v>
      </c>
      <c r="E2740" s="13">
        <v>3351</v>
      </c>
      <c r="F2740" s="12" t="s">
        <v>495</v>
      </c>
      <c r="G2740" s="12" t="s">
        <v>421</v>
      </c>
      <c r="H2740" s="15">
        <v>438</v>
      </c>
      <c r="I2740" s="12"/>
      <c r="J2740" s="12"/>
      <c r="K2740" s="46"/>
      <c r="L2740" s="30"/>
      <c r="M2740" s="15">
        <f t="shared" si="138"/>
        <v>438</v>
      </c>
      <c r="N2740" s="65"/>
    </row>
    <row r="2741" spans="1:14" x14ac:dyDescent="0.2">
      <c r="A2741" s="7"/>
      <c r="B2741" s="13">
        <v>1100122</v>
      </c>
      <c r="C2741" s="14" t="s">
        <v>550</v>
      </c>
      <c r="D2741" s="14" t="s">
        <v>551</v>
      </c>
      <c r="E2741" s="13">
        <v>3361</v>
      </c>
      <c r="F2741" s="12" t="s">
        <v>495</v>
      </c>
      <c r="G2741" s="12" t="s">
        <v>47</v>
      </c>
      <c r="H2741" s="15">
        <v>34000</v>
      </c>
      <c r="I2741" s="12"/>
      <c r="J2741" s="12"/>
      <c r="K2741" s="29"/>
      <c r="L2741" s="12"/>
      <c r="M2741" s="15">
        <f t="shared" ref="M2741:M2776" si="139">H2741+I2741-J2741+K2741-L2741</f>
        <v>34000</v>
      </c>
      <c r="N2741" s="47"/>
    </row>
    <row r="2742" spans="1:14" x14ac:dyDescent="0.2">
      <c r="A2742" s="7"/>
      <c r="B2742" s="13">
        <v>1100122</v>
      </c>
      <c r="C2742" s="14" t="s">
        <v>550</v>
      </c>
      <c r="D2742" s="14" t="s">
        <v>551</v>
      </c>
      <c r="E2742" s="13">
        <v>3511</v>
      </c>
      <c r="F2742" s="12" t="s">
        <v>495</v>
      </c>
      <c r="G2742" s="12" t="s">
        <v>91</v>
      </c>
      <c r="H2742" s="15">
        <v>6000</v>
      </c>
      <c r="I2742" s="12"/>
      <c r="J2742" s="12"/>
      <c r="K2742" s="46"/>
      <c r="L2742" s="12"/>
      <c r="M2742" s="15">
        <f t="shared" si="139"/>
        <v>6000</v>
      </c>
      <c r="N2742" s="12"/>
    </row>
    <row r="2743" spans="1:14" x14ac:dyDescent="0.2">
      <c r="A2743" s="7"/>
      <c r="B2743" s="13">
        <v>1100122</v>
      </c>
      <c r="C2743" s="14" t="s">
        <v>550</v>
      </c>
      <c r="D2743" s="14" t="s">
        <v>551</v>
      </c>
      <c r="E2743" s="13">
        <v>3531</v>
      </c>
      <c r="F2743" s="12" t="s">
        <v>495</v>
      </c>
      <c r="G2743" s="12" t="s">
        <v>50</v>
      </c>
      <c r="H2743" s="15">
        <v>15000</v>
      </c>
      <c r="I2743" s="12"/>
      <c r="J2743" s="12"/>
      <c r="K2743" s="46"/>
      <c r="L2743" s="12"/>
      <c r="M2743" s="15">
        <f t="shared" si="139"/>
        <v>15000</v>
      </c>
      <c r="N2743" s="12"/>
    </row>
    <row r="2744" spans="1:14" x14ac:dyDescent="0.2">
      <c r="A2744" s="7"/>
      <c r="B2744" s="13">
        <v>1100122</v>
      </c>
      <c r="C2744" s="14" t="s">
        <v>550</v>
      </c>
      <c r="D2744" s="14" t="s">
        <v>551</v>
      </c>
      <c r="E2744" s="13">
        <v>3551</v>
      </c>
      <c r="F2744" s="12" t="s">
        <v>495</v>
      </c>
      <c r="G2744" s="12" t="s">
        <v>124</v>
      </c>
      <c r="H2744" s="15">
        <v>69729</v>
      </c>
      <c r="I2744" s="12"/>
      <c r="J2744" s="12"/>
      <c r="K2744" s="29"/>
      <c r="L2744" s="12"/>
      <c r="M2744" s="15">
        <f t="shared" si="139"/>
        <v>69729</v>
      </c>
      <c r="N2744" s="101"/>
    </row>
    <row r="2745" spans="1:14" x14ac:dyDescent="0.2">
      <c r="A2745" s="7"/>
      <c r="B2745" s="13">
        <v>1100122</v>
      </c>
      <c r="C2745" s="14" t="s">
        <v>550</v>
      </c>
      <c r="D2745" s="14" t="s">
        <v>551</v>
      </c>
      <c r="E2745" s="13">
        <v>3571</v>
      </c>
      <c r="F2745" s="12" t="s">
        <v>495</v>
      </c>
      <c r="G2745" s="12" t="s">
        <v>92</v>
      </c>
      <c r="H2745" s="15">
        <v>9001</v>
      </c>
      <c r="I2745" s="12"/>
      <c r="J2745" s="12"/>
      <c r="K2745" s="46"/>
      <c r="L2745" s="12"/>
      <c r="M2745" s="15">
        <f t="shared" si="139"/>
        <v>9001</v>
      </c>
      <c r="N2745" s="12"/>
    </row>
    <row r="2746" spans="1:14" ht="15" x14ac:dyDescent="0.25">
      <c r="A2746" s="7"/>
      <c r="B2746" s="13">
        <v>1100122</v>
      </c>
      <c r="C2746" s="14" t="s">
        <v>550</v>
      </c>
      <c r="D2746" s="14" t="s">
        <v>551</v>
      </c>
      <c r="E2746" s="13">
        <v>3591</v>
      </c>
      <c r="F2746" s="12" t="s">
        <v>495</v>
      </c>
      <c r="G2746" s="12" t="s">
        <v>93</v>
      </c>
      <c r="H2746" s="15">
        <v>45000</v>
      </c>
      <c r="I2746" s="12"/>
      <c r="J2746" s="12"/>
      <c r="K2746" s="29"/>
      <c r="L2746" s="12"/>
      <c r="M2746" s="15">
        <f t="shared" si="139"/>
        <v>45000</v>
      </c>
      <c r="N2746" s="94"/>
    </row>
    <row r="2747" spans="1:14" x14ac:dyDescent="0.2">
      <c r="A2747" s="7"/>
      <c r="B2747" s="13">
        <v>1100122</v>
      </c>
      <c r="C2747" s="14" t="s">
        <v>550</v>
      </c>
      <c r="D2747" s="14" t="s">
        <v>551</v>
      </c>
      <c r="E2747" s="13">
        <v>3611</v>
      </c>
      <c r="F2747" s="12" t="s">
        <v>495</v>
      </c>
      <c r="G2747" s="12" t="s">
        <v>94</v>
      </c>
      <c r="H2747" s="15">
        <v>20000</v>
      </c>
      <c r="I2747" s="12"/>
      <c r="J2747" s="12"/>
      <c r="K2747" s="46"/>
      <c r="L2747" s="12"/>
      <c r="M2747" s="15">
        <f t="shared" si="139"/>
        <v>20000</v>
      </c>
      <c r="N2747" s="12"/>
    </row>
    <row r="2748" spans="1:14" x14ac:dyDescent="0.2">
      <c r="A2748" s="7"/>
      <c r="B2748" s="13">
        <v>1100122</v>
      </c>
      <c r="C2748" s="14" t="s">
        <v>550</v>
      </c>
      <c r="D2748" s="14" t="s">
        <v>551</v>
      </c>
      <c r="E2748" s="13">
        <v>3612</v>
      </c>
      <c r="F2748" s="12" t="s">
        <v>495</v>
      </c>
      <c r="G2748" s="12" t="s">
        <v>125</v>
      </c>
      <c r="H2748" s="15">
        <v>15000</v>
      </c>
      <c r="I2748" s="12"/>
      <c r="J2748" s="12"/>
      <c r="K2748" s="46"/>
      <c r="L2748" s="12"/>
      <c r="M2748" s="15">
        <f t="shared" si="139"/>
        <v>15000</v>
      </c>
      <c r="N2748" s="12"/>
    </row>
    <row r="2749" spans="1:14" x14ac:dyDescent="0.2">
      <c r="A2749" s="7"/>
      <c r="B2749" s="13">
        <v>1100122</v>
      </c>
      <c r="C2749" s="14" t="s">
        <v>550</v>
      </c>
      <c r="D2749" s="14" t="s">
        <v>551</v>
      </c>
      <c r="E2749" s="13">
        <v>3721</v>
      </c>
      <c r="F2749" s="12" t="s">
        <v>495</v>
      </c>
      <c r="G2749" s="12" t="s">
        <v>51</v>
      </c>
      <c r="H2749" s="15">
        <v>14932</v>
      </c>
      <c r="I2749" s="12"/>
      <c r="J2749" s="12"/>
      <c r="K2749" s="46"/>
      <c r="L2749" s="12"/>
      <c r="M2749" s="15">
        <f t="shared" si="139"/>
        <v>14932</v>
      </c>
      <c r="N2749" s="12"/>
    </row>
    <row r="2750" spans="1:14" x14ac:dyDescent="0.2">
      <c r="A2750" s="7"/>
      <c r="B2750" s="13">
        <v>1100122</v>
      </c>
      <c r="C2750" s="14" t="s">
        <v>550</v>
      </c>
      <c r="D2750" s="14" t="s">
        <v>551</v>
      </c>
      <c r="E2750" s="13">
        <v>3751</v>
      </c>
      <c r="F2750" s="12" t="s">
        <v>495</v>
      </c>
      <c r="G2750" s="12" t="s">
        <v>52</v>
      </c>
      <c r="H2750" s="15">
        <v>20000</v>
      </c>
      <c r="I2750" s="12"/>
      <c r="J2750" s="12"/>
      <c r="K2750" s="46"/>
      <c r="L2750" s="12"/>
      <c r="M2750" s="15">
        <f t="shared" si="139"/>
        <v>20000</v>
      </c>
      <c r="N2750" s="12"/>
    </row>
    <row r="2751" spans="1:14" x14ac:dyDescent="0.2">
      <c r="A2751" s="7"/>
      <c r="B2751" s="13">
        <v>1100122</v>
      </c>
      <c r="C2751" s="14" t="s">
        <v>550</v>
      </c>
      <c r="D2751" s="14" t="s">
        <v>551</v>
      </c>
      <c r="E2751" s="13">
        <v>5111</v>
      </c>
      <c r="F2751" s="12" t="s">
        <v>495</v>
      </c>
      <c r="G2751" s="12" t="s">
        <v>137</v>
      </c>
      <c r="H2751" s="15">
        <v>32000</v>
      </c>
      <c r="I2751" s="12"/>
      <c r="J2751" s="12"/>
      <c r="K2751" s="46"/>
      <c r="L2751" s="12"/>
      <c r="M2751" s="15">
        <f t="shared" si="139"/>
        <v>32000</v>
      </c>
      <c r="N2751" s="12"/>
    </row>
    <row r="2752" spans="1:14" x14ac:dyDescent="0.2">
      <c r="A2752" s="7"/>
      <c r="B2752" s="13">
        <v>1100122</v>
      </c>
      <c r="C2752" s="14" t="s">
        <v>550</v>
      </c>
      <c r="D2752" s="14" t="s">
        <v>551</v>
      </c>
      <c r="E2752" s="13">
        <v>5151</v>
      </c>
      <c r="F2752" s="12" t="s">
        <v>495</v>
      </c>
      <c r="G2752" s="12" t="s">
        <v>128</v>
      </c>
      <c r="H2752" s="15">
        <v>32000</v>
      </c>
      <c r="I2752" s="12"/>
      <c r="J2752" s="12"/>
      <c r="K2752" s="46"/>
      <c r="L2752" s="12"/>
      <c r="M2752" s="15">
        <f t="shared" si="139"/>
        <v>32000</v>
      </c>
      <c r="N2752" s="12"/>
    </row>
    <row r="2753" spans="1:14" x14ac:dyDescent="0.2">
      <c r="A2753" s="7"/>
      <c r="B2753" s="13">
        <v>1100122</v>
      </c>
      <c r="C2753" s="14" t="s">
        <v>550</v>
      </c>
      <c r="D2753" s="14" t="s">
        <v>551</v>
      </c>
      <c r="E2753" s="13">
        <v>5211</v>
      </c>
      <c r="F2753" s="12" t="s">
        <v>495</v>
      </c>
      <c r="G2753" s="12" t="s">
        <v>209</v>
      </c>
      <c r="H2753" s="15">
        <v>20000</v>
      </c>
      <c r="I2753" s="12"/>
      <c r="J2753" s="12"/>
      <c r="K2753" s="46"/>
      <c r="L2753" s="12"/>
      <c r="M2753" s="15">
        <f t="shared" si="139"/>
        <v>20000</v>
      </c>
      <c r="N2753" s="12"/>
    </row>
    <row r="2754" spans="1:14" x14ac:dyDescent="0.2">
      <c r="A2754" s="7"/>
      <c r="B2754" s="13">
        <v>1100122</v>
      </c>
      <c r="C2754" s="14" t="s">
        <v>550</v>
      </c>
      <c r="D2754" s="14" t="s">
        <v>551</v>
      </c>
      <c r="E2754" s="13">
        <v>5311</v>
      </c>
      <c r="F2754" s="12" t="s">
        <v>495</v>
      </c>
      <c r="G2754" s="12" t="s">
        <v>422</v>
      </c>
      <c r="H2754" s="15">
        <v>50000</v>
      </c>
      <c r="I2754" s="12"/>
      <c r="J2754" s="12"/>
      <c r="K2754" s="46"/>
      <c r="L2754" s="12"/>
      <c r="M2754" s="15">
        <f t="shared" si="139"/>
        <v>50000</v>
      </c>
      <c r="N2754" s="12"/>
    </row>
    <row r="2755" spans="1:14" x14ac:dyDescent="0.2">
      <c r="A2755" s="7"/>
      <c r="B2755" s="13">
        <v>1100122</v>
      </c>
      <c r="C2755" s="14" t="s">
        <v>550</v>
      </c>
      <c r="D2755" s="14" t="s">
        <v>551</v>
      </c>
      <c r="E2755" s="13">
        <v>5322</v>
      </c>
      <c r="F2755" s="12" t="s">
        <v>495</v>
      </c>
      <c r="G2755" s="12" t="s">
        <v>424</v>
      </c>
      <c r="H2755" s="15">
        <v>15000</v>
      </c>
      <c r="I2755" s="12"/>
      <c r="J2755" s="12"/>
      <c r="K2755" s="46"/>
      <c r="L2755" s="30"/>
      <c r="M2755" s="15">
        <f t="shared" si="139"/>
        <v>15000</v>
      </c>
      <c r="N2755" s="52"/>
    </row>
    <row r="2756" spans="1:14" x14ac:dyDescent="0.2">
      <c r="A2756" s="7"/>
      <c r="B2756" s="13">
        <v>1100122</v>
      </c>
      <c r="C2756" s="14" t="s">
        <v>550</v>
      </c>
      <c r="D2756" s="14" t="s">
        <v>551</v>
      </c>
      <c r="E2756" s="13">
        <v>5411</v>
      </c>
      <c r="F2756" s="12" t="s">
        <v>495</v>
      </c>
      <c r="G2756" s="12" t="s">
        <v>108</v>
      </c>
      <c r="H2756" s="15">
        <v>25503</v>
      </c>
      <c r="I2756" s="12"/>
      <c r="J2756" s="12"/>
      <c r="K2756" s="29"/>
      <c r="L2756" s="30"/>
      <c r="M2756" s="15">
        <f t="shared" si="139"/>
        <v>25503</v>
      </c>
      <c r="N2756" s="101"/>
    </row>
    <row r="2757" spans="1:14" ht="15" x14ac:dyDescent="0.25">
      <c r="A2757" s="7"/>
      <c r="B2757" s="13">
        <v>1100122</v>
      </c>
      <c r="C2757" s="14" t="s">
        <v>550</v>
      </c>
      <c r="D2757" s="14" t="s">
        <v>551</v>
      </c>
      <c r="E2757" s="13">
        <v>5691</v>
      </c>
      <c r="F2757" s="12" t="s">
        <v>495</v>
      </c>
      <c r="G2757" s="12" t="s">
        <v>229</v>
      </c>
      <c r="H2757" s="15">
        <v>30000</v>
      </c>
      <c r="I2757" s="12"/>
      <c r="J2757" s="12"/>
      <c r="K2757" s="46"/>
      <c r="L2757" s="30"/>
      <c r="M2757" s="15">
        <f t="shared" si="139"/>
        <v>30000</v>
      </c>
      <c r="N2757" s="94"/>
    </row>
    <row r="2758" spans="1:14" x14ac:dyDescent="0.2">
      <c r="A2758" s="7"/>
      <c r="B2758" s="13">
        <v>1500522</v>
      </c>
      <c r="C2758" s="14" t="s">
        <v>550</v>
      </c>
      <c r="D2758" s="14" t="s">
        <v>551</v>
      </c>
      <c r="E2758" s="13">
        <v>1131</v>
      </c>
      <c r="F2758" s="12" t="s">
        <v>495</v>
      </c>
      <c r="G2758" s="14" t="s">
        <v>55</v>
      </c>
      <c r="H2758" s="15">
        <v>2386357.6800000002</v>
      </c>
      <c r="I2758" s="12"/>
      <c r="J2758" s="12"/>
      <c r="K2758" s="29"/>
      <c r="L2758" s="30"/>
      <c r="M2758" s="15">
        <f t="shared" si="139"/>
        <v>2386357.6800000002</v>
      </c>
      <c r="N2758" s="12"/>
    </row>
    <row r="2759" spans="1:14" x14ac:dyDescent="0.2">
      <c r="A2759" s="7"/>
      <c r="B2759" s="13">
        <v>1500522</v>
      </c>
      <c r="C2759" s="14" t="s">
        <v>550</v>
      </c>
      <c r="D2759" s="14" t="s">
        <v>551</v>
      </c>
      <c r="E2759" s="13">
        <v>1321</v>
      </c>
      <c r="F2759" s="12" t="s">
        <v>495</v>
      </c>
      <c r="G2759" s="12" t="s">
        <v>56</v>
      </c>
      <c r="H2759" s="15">
        <v>64368.62</v>
      </c>
      <c r="I2759" s="12"/>
      <c r="J2759" s="12"/>
      <c r="K2759" s="29"/>
      <c r="L2759" s="30"/>
      <c r="M2759" s="15">
        <f t="shared" si="139"/>
        <v>64368.62</v>
      </c>
      <c r="N2759" s="12"/>
    </row>
    <row r="2760" spans="1:14" ht="15" x14ac:dyDescent="0.2">
      <c r="A2760" s="7"/>
      <c r="B2760" s="13">
        <v>1500522</v>
      </c>
      <c r="C2760" s="14" t="s">
        <v>550</v>
      </c>
      <c r="D2760" s="14" t="s">
        <v>551</v>
      </c>
      <c r="E2760" s="13">
        <v>1322</v>
      </c>
      <c r="F2760" s="12" t="s">
        <v>495</v>
      </c>
      <c r="G2760" s="12" t="s">
        <v>166</v>
      </c>
      <c r="H2760" s="15">
        <v>15569.63</v>
      </c>
      <c r="I2760" s="12"/>
      <c r="J2760" s="12"/>
      <c r="K2760" s="29"/>
      <c r="L2760" s="30"/>
      <c r="M2760" s="15">
        <f t="shared" si="139"/>
        <v>15569.63</v>
      </c>
      <c r="N2760" s="31"/>
    </row>
    <row r="2761" spans="1:14" x14ac:dyDescent="0.2">
      <c r="A2761" s="7"/>
      <c r="B2761" s="13">
        <v>1500522</v>
      </c>
      <c r="C2761" s="14" t="s">
        <v>550</v>
      </c>
      <c r="D2761" s="14" t="s">
        <v>551</v>
      </c>
      <c r="E2761" s="13">
        <v>1323</v>
      </c>
      <c r="F2761" s="12" t="s">
        <v>495</v>
      </c>
      <c r="G2761" s="12" t="s">
        <v>57</v>
      </c>
      <c r="H2761" s="15">
        <v>257703.47</v>
      </c>
      <c r="I2761" s="12"/>
      <c r="J2761" s="12"/>
      <c r="K2761" s="29"/>
      <c r="L2761" s="30"/>
      <c r="M2761" s="15">
        <f t="shared" si="139"/>
        <v>257703.47</v>
      </c>
      <c r="N2761" s="12"/>
    </row>
    <row r="2762" spans="1:14" x14ac:dyDescent="0.2">
      <c r="A2762" s="7"/>
      <c r="B2762" s="13">
        <v>1500522</v>
      </c>
      <c r="C2762" s="14" t="s">
        <v>550</v>
      </c>
      <c r="D2762" s="14" t="s">
        <v>551</v>
      </c>
      <c r="E2762" s="13">
        <v>1331</v>
      </c>
      <c r="F2762" s="12" t="s">
        <v>495</v>
      </c>
      <c r="G2762" s="12" t="s">
        <v>167</v>
      </c>
      <c r="H2762" s="15">
        <v>2000</v>
      </c>
      <c r="I2762" s="12"/>
      <c r="J2762" s="12"/>
      <c r="K2762" s="46"/>
      <c r="L2762" s="12"/>
      <c r="M2762" s="15">
        <f t="shared" si="139"/>
        <v>2000</v>
      </c>
      <c r="N2762" s="12"/>
    </row>
    <row r="2763" spans="1:14" x14ac:dyDescent="0.2">
      <c r="A2763" s="7"/>
      <c r="B2763" s="13">
        <v>1500522</v>
      </c>
      <c r="C2763" s="14" t="s">
        <v>550</v>
      </c>
      <c r="D2763" s="14" t="s">
        <v>551</v>
      </c>
      <c r="E2763" s="13">
        <v>1332</v>
      </c>
      <c r="F2763" s="12" t="s">
        <v>495</v>
      </c>
      <c r="G2763" s="12" t="s">
        <v>168</v>
      </c>
      <c r="H2763" s="15">
        <v>37056.22</v>
      </c>
      <c r="I2763" s="12"/>
      <c r="J2763" s="12"/>
      <c r="K2763" s="46"/>
      <c r="L2763" s="12"/>
      <c r="M2763" s="15">
        <f t="shared" si="139"/>
        <v>37056.22</v>
      </c>
      <c r="N2763" s="12"/>
    </row>
    <row r="2764" spans="1:14" x14ac:dyDescent="0.2">
      <c r="A2764" s="7"/>
      <c r="B2764" s="13">
        <v>1500522</v>
      </c>
      <c r="C2764" s="14" t="s">
        <v>550</v>
      </c>
      <c r="D2764" s="14" t="s">
        <v>551</v>
      </c>
      <c r="E2764" s="13">
        <v>1413</v>
      </c>
      <c r="F2764" s="12" t="s">
        <v>495</v>
      </c>
      <c r="G2764" s="12" t="s">
        <v>58</v>
      </c>
      <c r="H2764" s="15">
        <v>555428.39</v>
      </c>
      <c r="I2764" s="12"/>
      <c r="J2764" s="12"/>
      <c r="K2764" s="46"/>
      <c r="L2764" s="12"/>
      <c r="M2764" s="15">
        <f t="shared" si="139"/>
        <v>555428.39</v>
      </c>
      <c r="N2764" s="12"/>
    </row>
    <row r="2765" spans="1:14" x14ac:dyDescent="0.2">
      <c r="A2765" s="7"/>
      <c r="B2765" s="13">
        <v>1500522</v>
      </c>
      <c r="C2765" s="14" t="s">
        <v>550</v>
      </c>
      <c r="D2765" s="14" t="s">
        <v>551</v>
      </c>
      <c r="E2765" s="13">
        <v>1421</v>
      </c>
      <c r="F2765" s="12" t="s">
        <v>495</v>
      </c>
      <c r="G2765" s="12" t="s">
        <v>59</v>
      </c>
      <c r="H2765" s="15">
        <v>157848.9</v>
      </c>
      <c r="I2765" s="12"/>
      <c r="J2765" s="12"/>
      <c r="K2765" s="46"/>
      <c r="L2765" s="12"/>
      <c r="M2765" s="15">
        <f t="shared" si="139"/>
        <v>157848.9</v>
      </c>
      <c r="N2765" s="12"/>
    </row>
    <row r="2766" spans="1:14" x14ac:dyDescent="0.2">
      <c r="A2766" s="7"/>
      <c r="B2766" s="13">
        <v>1500522</v>
      </c>
      <c r="C2766" s="14" t="s">
        <v>550</v>
      </c>
      <c r="D2766" s="14" t="s">
        <v>551</v>
      </c>
      <c r="E2766" s="13">
        <v>1431</v>
      </c>
      <c r="F2766" s="12" t="s">
        <v>495</v>
      </c>
      <c r="G2766" s="12" t="s">
        <v>60</v>
      </c>
      <c r="H2766" s="15">
        <v>174392.55</v>
      </c>
      <c r="I2766" s="12"/>
      <c r="J2766" s="12"/>
      <c r="K2766" s="46"/>
      <c r="L2766" s="12"/>
      <c r="M2766" s="15">
        <f t="shared" si="139"/>
        <v>174392.55</v>
      </c>
      <c r="N2766" s="12"/>
    </row>
    <row r="2767" spans="1:14" x14ac:dyDescent="0.2">
      <c r="A2767" s="7"/>
      <c r="B2767" s="13">
        <v>1500522</v>
      </c>
      <c r="C2767" s="14" t="s">
        <v>550</v>
      </c>
      <c r="D2767" s="14" t="s">
        <v>551</v>
      </c>
      <c r="E2767" s="13">
        <v>1542</v>
      </c>
      <c r="F2767" s="12" t="s">
        <v>495</v>
      </c>
      <c r="G2767" s="12" t="s">
        <v>63</v>
      </c>
      <c r="H2767" s="15">
        <v>116879.36</v>
      </c>
      <c r="I2767" s="12"/>
      <c r="J2767" s="12"/>
      <c r="K2767" s="46"/>
      <c r="L2767" s="12"/>
      <c r="M2767" s="15">
        <f t="shared" si="139"/>
        <v>116879.36</v>
      </c>
      <c r="N2767" s="12"/>
    </row>
    <row r="2768" spans="1:14" x14ac:dyDescent="0.2">
      <c r="A2768" s="7"/>
      <c r="B2768" s="13">
        <v>1500522</v>
      </c>
      <c r="C2768" s="14" t="s">
        <v>550</v>
      </c>
      <c r="D2768" s="14" t="s">
        <v>551</v>
      </c>
      <c r="E2768" s="13">
        <v>1543</v>
      </c>
      <c r="F2768" s="12" t="s">
        <v>495</v>
      </c>
      <c r="G2768" s="12" t="s">
        <v>64</v>
      </c>
      <c r="H2768" s="15">
        <v>49001</v>
      </c>
      <c r="I2768" s="12"/>
      <c r="J2768" s="12"/>
      <c r="K2768" s="46"/>
      <c r="L2768" s="12"/>
      <c r="M2768" s="15">
        <f t="shared" si="139"/>
        <v>49001</v>
      </c>
      <c r="N2768" s="12"/>
    </row>
    <row r="2769" spans="1:14" x14ac:dyDescent="0.2">
      <c r="A2769" s="7"/>
      <c r="B2769" s="13">
        <v>1500522</v>
      </c>
      <c r="C2769" s="14" t="s">
        <v>550</v>
      </c>
      <c r="D2769" s="14" t="s">
        <v>551</v>
      </c>
      <c r="E2769" s="13">
        <v>1544</v>
      </c>
      <c r="F2769" s="12" t="s">
        <v>495</v>
      </c>
      <c r="G2769" s="12" t="s">
        <v>65</v>
      </c>
      <c r="H2769" s="15">
        <v>27462.6</v>
      </c>
      <c r="I2769" s="12"/>
      <c r="J2769" s="12"/>
      <c r="K2769" s="46"/>
      <c r="L2769" s="30"/>
      <c r="M2769" s="15">
        <f t="shared" si="139"/>
        <v>27462.6</v>
      </c>
      <c r="N2769" s="12"/>
    </row>
    <row r="2770" spans="1:14" x14ac:dyDescent="0.2">
      <c r="A2770" s="7"/>
      <c r="B2770" s="13">
        <v>1500522</v>
      </c>
      <c r="C2770" s="14" t="s">
        <v>550</v>
      </c>
      <c r="D2770" s="14" t="s">
        <v>551</v>
      </c>
      <c r="E2770" s="13">
        <v>1591</v>
      </c>
      <c r="F2770" s="12" t="s">
        <v>495</v>
      </c>
      <c r="G2770" s="12" t="s">
        <v>111</v>
      </c>
      <c r="H2770" s="15">
        <v>20500.02</v>
      </c>
      <c r="I2770" s="12"/>
      <c r="J2770" s="12"/>
      <c r="K2770" s="46"/>
      <c r="L2770" s="12"/>
      <c r="M2770" s="15">
        <f t="shared" si="139"/>
        <v>20500.02</v>
      </c>
      <c r="N2770" s="12"/>
    </row>
    <row r="2771" spans="1:14" ht="45" x14ac:dyDescent="0.2">
      <c r="A2771" s="7">
        <v>43</v>
      </c>
      <c r="B2771" s="13">
        <v>1500522</v>
      </c>
      <c r="C2771" s="14" t="s">
        <v>550</v>
      </c>
      <c r="D2771" s="14" t="s">
        <v>551</v>
      </c>
      <c r="E2771" s="13">
        <v>3981</v>
      </c>
      <c r="F2771" s="12" t="s">
        <v>495</v>
      </c>
      <c r="G2771" s="12" t="s">
        <v>66</v>
      </c>
      <c r="H2771" s="15">
        <v>67625.460000000006</v>
      </c>
      <c r="I2771" s="12"/>
      <c r="J2771" s="12"/>
      <c r="K2771" s="29">
        <v>16000</v>
      </c>
      <c r="L2771" s="30"/>
      <c r="M2771" s="15">
        <f t="shared" si="139"/>
        <v>83625.460000000006</v>
      </c>
      <c r="N2771" s="35" t="s">
        <v>1865</v>
      </c>
    </row>
    <row r="2772" spans="1:14" ht="15" x14ac:dyDescent="0.2">
      <c r="A2772" s="7"/>
      <c r="B2772" s="68">
        <v>2610122</v>
      </c>
      <c r="C2772" s="14" t="s">
        <v>550</v>
      </c>
      <c r="D2772" s="14" t="s">
        <v>551</v>
      </c>
      <c r="E2772" s="12">
        <v>2231</v>
      </c>
      <c r="F2772" s="12" t="s">
        <v>495</v>
      </c>
      <c r="G2772" s="12" t="s">
        <v>42</v>
      </c>
      <c r="H2772" s="72">
        <v>7000</v>
      </c>
      <c r="I2772" s="97"/>
      <c r="J2772" s="71"/>
      <c r="K2772" s="102"/>
      <c r="L2772" s="71"/>
      <c r="M2772" s="15">
        <f t="shared" si="139"/>
        <v>7000</v>
      </c>
      <c r="N2772" s="65"/>
    </row>
    <row r="2773" spans="1:14" ht="15" x14ac:dyDescent="0.2">
      <c r="A2773" s="7"/>
      <c r="B2773" s="68">
        <v>2610122</v>
      </c>
      <c r="C2773" s="14" t="s">
        <v>550</v>
      </c>
      <c r="D2773" s="14" t="s">
        <v>551</v>
      </c>
      <c r="E2773" s="13">
        <v>2911</v>
      </c>
      <c r="F2773" s="12" t="s">
        <v>495</v>
      </c>
      <c r="G2773" s="12" t="s">
        <v>44</v>
      </c>
      <c r="H2773" s="72">
        <v>75910</v>
      </c>
      <c r="I2773" s="97"/>
      <c r="J2773" s="71"/>
      <c r="K2773" s="102"/>
      <c r="L2773" s="71"/>
      <c r="M2773" s="15">
        <f t="shared" si="139"/>
        <v>75910</v>
      </c>
      <c r="N2773" s="65"/>
    </row>
    <row r="2774" spans="1:14" ht="15" x14ac:dyDescent="0.2">
      <c r="A2774" s="7"/>
      <c r="B2774" s="68">
        <v>2610122</v>
      </c>
      <c r="C2774" s="14" t="s">
        <v>550</v>
      </c>
      <c r="D2774" s="14" t="s">
        <v>551</v>
      </c>
      <c r="E2774" s="68">
        <v>2711</v>
      </c>
      <c r="F2774" s="12" t="s">
        <v>495</v>
      </c>
      <c r="G2774" s="12" t="s">
        <v>160</v>
      </c>
      <c r="H2774" s="72">
        <v>8910</v>
      </c>
      <c r="I2774" s="96"/>
      <c r="J2774" s="71"/>
      <c r="K2774" s="102"/>
      <c r="L2774" s="71"/>
      <c r="M2774" s="15">
        <f t="shared" si="139"/>
        <v>8910</v>
      </c>
      <c r="N2774" s="65"/>
    </row>
    <row r="2775" spans="1:14" ht="15" x14ac:dyDescent="0.2">
      <c r="A2775" s="7"/>
      <c r="B2775" s="68">
        <v>2610122</v>
      </c>
      <c r="C2775" s="14" t="s">
        <v>550</v>
      </c>
      <c r="D2775" s="14" t="s">
        <v>551</v>
      </c>
      <c r="E2775" s="68">
        <v>5631</v>
      </c>
      <c r="F2775" s="12" t="s">
        <v>495</v>
      </c>
      <c r="G2775" s="12" t="s">
        <v>310</v>
      </c>
      <c r="H2775" s="72">
        <v>60000</v>
      </c>
      <c r="I2775" s="96"/>
      <c r="J2775" s="71"/>
      <c r="K2775" s="102"/>
      <c r="L2775" s="71"/>
      <c r="M2775" s="15">
        <f t="shared" si="139"/>
        <v>60000</v>
      </c>
      <c r="N2775" s="65"/>
    </row>
    <row r="2776" spans="1:14" ht="15" x14ac:dyDescent="0.2">
      <c r="A2776" s="7"/>
      <c r="B2776" s="68">
        <v>2610122</v>
      </c>
      <c r="C2776" s="14" t="s">
        <v>550</v>
      </c>
      <c r="D2776" s="14" t="s">
        <v>551</v>
      </c>
      <c r="E2776" s="68">
        <v>5641</v>
      </c>
      <c r="F2776" s="12" t="s">
        <v>495</v>
      </c>
      <c r="G2776" s="12" t="s">
        <v>129</v>
      </c>
      <c r="H2776" s="72">
        <v>48180</v>
      </c>
      <c r="I2776" s="96"/>
      <c r="J2776" s="71"/>
      <c r="K2776" s="102"/>
      <c r="L2776" s="71"/>
      <c r="M2776" s="15">
        <f t="shared" si="139"/>
        <v>48180</v>
      </c>
      <c r="N2776" s="65"/>
    </row>
    <row r="2777" spans="1:14" ht="15" x14ac:dyDescent="0.25">
      <c r="A2777" s="7" t="s">
        <v>274</v>
      </c>
      <c r="B2777" s="23" t="s">
        <v>552</v>
      </c>
      <c r="C2777" s="23"/>
      <c r="D2777" s="23"/>
      <c r="E2777" s="23"/>
      <c r="F2777" s="24"/>
      <c r="G2777" s="25" t="s">
        <v>18</v>
      </c>
      <c r="H2777" s="27">
        <v>5452302.2599999998</v>
      </c>
      <c r="I2777" s="27">
        <f t="shared" ref="I2777:L2777" si="140">SUM(I2709:I2776)</f>
        <v>0</v>
      </c>
      <c r="J2777" s="27">
        <f t="shared" si="140"/>
        <v>0</v>
      </c>
      <c r="K2777" s="27">
        <f t="shared" si="140"/>
        <v>16000</v>
      </c>
      <c r="L2777" s="27">
        <f t="shared" si="140"/>
        <v>0</v>
      </c>
      <c r="M2777" s="27">
        <f>SUM(M2709:M2776)</f>
        <v>5468302.2599999998</v>
      </c>
      <c r="N2777" s="15"/>
    </row>
    <row r="2778" spans="1:14" x14ac:dyDescent="0.2">
      <c r="B2778" s="78"/>
      <c r="C2778" s="78"/>
      <c r="D2778" s="78"/>
      <c r="E2778" s="78"/>
      <c r="F2778" s="78"/>
      <c r="G2778" s="78"/>
      <c r="H2778" s="78"/>
      <c r="I2778" s="78"/>
      <c r="J2778" s="78"/>
      <c r="K2778" s="79"/>
      <c r="L2778" s="80"/>
      <c r="M2778" s="78"/>
      <c r="N2778" s="78"/>
    </row>
    <row r="2779" spans="1:14" ht="15" x14ac:dyDescent="0.25">
      <c r="B2779" s="78"/>
      <c r="C2779" s="78"/>
      <c r="D2779" s="78"/>
      <c r="E2779" s="78"/>
      <c r="F2779" s="78"/>
      <c r="G2779" s="81" t="s">
        <v>553</v>
      </c>
      <c r="H2779" s="82">
        <v>1083494516.5599999</v>
      </c>
      <c r="I2779" s="82">
        <f>SUBTOTAL(9,I2777,I2707,I2666,I2618,I2567,I2532,I2494,I2455,I2416,I2375,I2335,I2275,I2246,I2184,I2126,I2087,I2053,I2002,I1931,I1885,I1836,I1796,I1737,I1679,I1647,I1583,I1552,I1513,I1463,I1432,I1388,I1176,I1135,I1084,I1057,I1024,I936,I871,I840,I748,I716,I653,I614,I568,I520,I352,I292,I279,I255,I222,I189,I129,I48,I14,I11,I8,I5)</f>
        <v>5595353.6799999997</v>
      </c>
      <c r="J2779" s="82">
        <f>SUBTOTAL(9,J2777,J2707,J2666,J2618,J2567,J2532,J2494,J2455,J2416,J2375,J2335,J2275,J2246,J2184,J2126,J2087,J2053,J2002,J1931,J1885,J1836,J1796,J1737,J1679,J1647,J1583,J1552,J1513,J1463,J1432,J1388,J1176,J1135,J1084,J1057,J1024,J936,J871,J840,J748,J716,J653,J614,J568,J520,J352,J292,J279,J255,J222,J189,J129,J48,J14,J11,J8,J5)</f>
        <v>0</v>
      </c>
      <c r="K2779" s="83">
        <f>SUBTOTAL(9,K2777,K2707,K2666,K2618,K2567,K2532,K2494,K2455,K2416,K2375,K2335,K2275,K2246,K2184,K2126,K2087,K2053,K2002,K1931,K1885,K1836,K1796,K1737,K1679,K1647,K1583,K1552,K1513,K1463,K1432,K1388,K1176,K1135,K1084,K1057,K1024,K936,K871,K840,K748,K716,K653,K614,K568,K520,K352,K292,K279,K255,K222,K189,K129,K48,K14,K11,K8,K5)</f>
        <v>26386185.760000002</v>
      </c>
      <c r="L2779" s="84">
        <f>SUBTOTAL(9,L2777,L2707,L2666,L2618,L2567,L2532,L2494,L2455,L2416,L2375,L2335,L2275,L2246,L2184,L2126,L2087,L2053,L2002,L1931,L1885,L1836,L1796,L1737,L1679,L1647,L1583,L1552,L1513,L1463,L1432,L1388,L1176,L1135,L1084,L1057,L1024,L936,L871,L840,L748,L716,L653,L614,L568,L520,L352,L292,L279,L255,L222,L189,L129,L48,L14,L11,L8,L5)</f>
        <v>26386185.760000002</v>
      </c>
      <c r="M2779" s="82">
        <f>SUBTOTAL(9,M2777,M2707,M2666,M2618,M2567,M2532,M2494,M2455,M2416,M2375,M2335,M2275,M2246,M2184,M2126,M2087,M2053,M2002,M1931,M1885,M1836,M1796,M1737,M1679,M1647,M1583,M1552,M1513,M1463,M1432,M1388,M1176,M1135,M1084,M1057,M1024,M936,M871,M840,M748,M716,M653,M614,M568,M520,M352,M292,M279,M255,M222,M189,M129,M48,M14,M11,M8,M5)</f>
        <v>1089105938.2400002</v>
      </c>
      <c r="N2779" s="85">
        <f>SUM(N2777,N2707,N2666,N2618,N2531,N2493,N2454,N2415,N2374,N2333,N2274,N2086,N2000,N1835,N1795,N1736,N1678,N1643,N1582,N1551,N1512,N1431,N1387,N1175,N1134,N1083,N1056,N1023,N869,N838,N746,N713,N651,N612,N566,N516,N349,N289,N276,N252,N220,N187,N127,N46,N13,N10,N7,N4)</f>
        <v>0</v>
      </c>
    </row>
    <row r="2780" spans="1:14" x14ac:dyDescent="0.2">
      <c r="B2780" s="78"/>
      <c r="C2780" s="78"/>
      <c r="D2780" s="78"/>
      <c r="E2780" s="78"/>
      <c r="F2780" s="78"/>
      <c r="G2780" s="78"/>
      <c r="H2780" s="78"/>
      <c r="I2780" s="78"/>
      <c r="J2780" s="78"/>
      <c r="K2780" s="79"/>
      <c r="L2780" s="80"/>
      <c r="M2780" s="78"/>
      <c r="N2780" s="78"/>
    </row>
    <row r="2781" spans="1:14" x14ac:dyDescent="0.2">
      <c r="B2781" s="78"/>
      <c r="C2781" s="78"/>
      <c r="D2781" s="78"/>
      <c r="E2781" s="78"/>
      <c r="F2781" s="78"/>
      <c r="G2781" s="78"/>
      <c r="H2781" s="78"/>
      <c r="I2781" s="86"/>
      <c r="J2781" s="78"/>
      <c r="K2781" s="87">
        <f>K2779-L2779</f>
        <v>0</v>
      </c>
      <c r="L2781" s="80"/>
      <c r="M2781" s="78"/>
      <c r="N2781" s="78"/>
    </row>
    <row r="2782" spans="1:14" x14ac:dyDescent="0.2">
      <c r="B2782" s="78"/>
      <c r="C2782" s="78"/>
      <c r="D2782" s="78"/>
      <c r="E2782" s="78"/>
      <c r="F2782" s="78"/>
      <c r="G2782" s="78"/>
      <c r="H2782" s="78"/>
      <c r="I2782" s="78"/>
      <c r="J2782" s="78"/>
      <c r="K2782" s="79"/>
      <c r="L2782" s="80"/>
      <c r="M2782" s="78"/>
      <c r="N2782" s="78"/>
    </row>
    <row r="2783" spans="1:14" x14ac:dyDescent="0.2">
      <c r="B2783" s="78"/>
      <c r="C2783" s="78"/>
      <c r="D2783" s="78"/>
      <c r="E2783" s="78"/>
      <c r="F2783" s="78"/>
      <c r="G2783" s="78"/>
      <c r="H2783" s="78"/>
      <c r="I2783" s="78"/>
      <c r="J2783" s="78"/>
      <c r="K2783" s="79"/>
      <c r="L2783" s="80"/>
      <c r="M2783" s="78"/>
      <c r="N2783" s="78"/>
    </row>
    <row r="2784" spans="1:14" x14ac:dyDescent="0.2">
      <c r="H2784" s="90"/>
      <c r="K2784" s="88"/>
      <c r="L2784" s="89"/>
      <c r="M2784" s="90"/>
      <c r="N2784" s="90"/>
    </row>
    <row r="2787" spans="12:12" x14ac:dyDescent="0.2">
      <c r="L2787" s="89"/>
    </row>
    <row r="2788" spans="12:12" x14ac:dyDescent="0.2">
      <c r="L2788" s="89"/>
    </row>
    <row r="2789" spans="12:12" x14ac:dyDescent="0.2">
      <c r="L2789" s="89"/>
    </row>
    <row r="2790" spans="12:12" x14ac:dyDescent="0.2">
      <c r="L2790" s="89"/>
    </row>
    <row r="2791" spans="12:12" x14ac:dyDescent="0.2">
      <c r="L2791" s="89"/>
    </row>
    <row r="2792" spans="12:12" x14ac:dyDescent="0.2">
      <c r="L2792" s="89"/>
    </row>
    <row r="2793" spans="12:12" x14ac:dyDescent="0.2">
      <c r="L2793" s="89"/>
    </row>
    <row r="2794" spans="12:12" x14ac:dyDescent="0.2">
      <c r="L2794" s="89"/>
    </row>
    <row r="2795" spans="12:12" x14ac:dyDescent="0.2">
      <c r="L2795" s="89"/>
    </row>
    <row r="2796" spans="12:12" x14ac:dyDescent="0.2">
      <c r="L2796" s="89"/>
    </row>
  </sheetData>
  <autoFilter ref="A1:P2777"/>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8"/>
  <sheetViews>
    <sheetView view="pageLayout" zoomScale="70" zoomScaleNormal="100" zoomScalePageLayoutView="70" workbookViewId="0">
      <selection activeCell="K373" sqref="K373"/>
    </sheetView>
  </sheetViews>
  <sheetFormatPr baseColWidth="10" defaultRowHeight="12.75" x14ac:dyDescent="0.2"/>
  <cols>
    <col min="1" max="1" width="8.85546875" bestFit="1" customWidth="1"/>
    <col min="2" max="2" width="9" bestFit="1" customWidth="1"/>
    <col min="3" max="3" width="10.85546875" bestFit="1" customWidth="1"/>
    <col min="4" max="4" width="11.85546875" bestFit="1" customWidth="1"/>
    <col min="5" max="5" width="9.140625" bestFit="1" customWidth="1"/>
    <col min="6" max="6" width="17.28515625" bestFit="1" customWidth="1"/>
    <col min="7" max="7" width="45" bestFit="1" customWidth="1"/>
    <col min="8" max="8" width="19.42578125" bestFit="1" customWidth="1"/>
    <col min="9" max="9" width="18.140625" bestFit="1" customWidth="1"/>
    <col min="10" max="10" width="13.28515625" bestFit="1" customWidth="1"/>
    <col min="11" max="13" width="19.42578125" bestFit="1" customWidth="1"/>
    <col min="14" max="14" width="91.140625" customWidth="1"/>
  </cols>
  <sheetData>
    <row r="1" spans="1:14" ht="36" x14ac:dyDescent="0.55000000000000004">
      <c r="A1" s="261" t="s">
        <v>1905</v>
      </c>
      <c r="B1" s="261"/>
      <c r="C1" s="261"/>
      <c r="D1" s="261"/>
      <c r="E1" s="261"/>
      <c r="F1" s="261"/>
      <c r="G1" s="261"/>
      <c r="H1" s="261"/>
      <c r="I1" s="261"/>
      <c r="J1" s="261"/>
      <c r="K1" s="261"/>
      <c r="L1" s="261"/>
      <c r="M1" s="261"/>
      <c r="N1" s="261"/>
    </row>
    <row r="2" spans="1:14" ht="23.25" x14ac:dyDescent="0.35">
      <c r="A2" s="262" t="s">
        <v>1906</v>
      </c>
      <c r="B2" s="262"/>
      <c r="C2" s="262"/>
      <c r="D2" s="262"/>
      <c r="E2" s="262"/>
      <c r="F2" s="262"/>
      <c r="G2" s="262"/>
      <c r="H2" s="262"/>
      <c r="I2" s="262"/>
      <c r="J2" s="262"/>
      <c r="K2" s="262"/>
      <c r="L2" s="262"/>
      <c r="M2" s="262"/>
      <c r="N2" s="262"/>
    </row>
    <row r="3" spans="1:14" ht="15" x14ac:dyDescent="0.2">
      <c r="A3" s="1" t="s">
        <v>0</v>
      </c>
      <c r="B3" s="1" t="s">
        <v>1</v>
      </c>
      <c r="C3" s="1" t="s">
        <v>2</v>
      </c>
      <c r="D3" s="1" t="s">
        <v>3</v>
      </c>
      <c r="E3" s="1" t="s">
        <v>4</v>
      </c>
      <c r="F3" s="1" t="s">
        <v>5</v>
      </c>
      <c r="G3" s="1" t="s">
        <v>6</v>
      </c>
      <c r="H3" s="2" t="s">
        <v>1776</v>
      </c>
      <c r="I3" s="1" t="s">
        <v>7</v>
      </c>
      <c r="J3" s="1" t="s">
        <v>8</v>
      </c>
      <c r="K3" s="243" t="s">
        <v>9</v>
      </c>
      <c r="L3" s="244" t="s">
        <v>10</v>
      </c>
      <c r="M3" s="2" t="s">
        <v>1777</v>
      </c>
      <c r="N3" s="1" t="s">
        <v>11</v>
      </c>
    </row>
    <row r="4" spans="1:14" ht="30" x14ac:dyDescent="0.2">
      <c r="A4" s="242" t="s">
        <v>1880</v>
      </c>
      <c r="B4" s="13">
        <v>1500522</v>
      </c>
      <c r="C4" s="14" t="s">
        <v>34</v>
      </c>
      <c r="D4" s="14" t="s">
        <v>35</v>
      </c>
      <c r="E4" s="13">
        <v>1131</v>
      </c>
      <c r="F4" s="12" t="s">
        <v>36</v>
      </c>
      <c r="G4" s="14" t="s">
        <v>55</v>
      </c>
      <c r="H4" s="15">
        <v>497002.53</v>
      </c>
      <c r="I4" s="12"/>
      <c r="J4" s="12"/>
      <c r="K4" s="29">
        <v>180000</v>
      </c>
      <c r="L4" s="30"/>
      <c r="M4" s="15">
        <v>677002.53</v>
      </c>
      <c r="N4" s="35" t="s">
        <v>1886</v>
      </c>
    </row>
    <row r="5" spans="1:14" ht="30" x14ac:dyDescent="0.2">
      <c r="A5" s="242" t="s">
        <v>1880</v>
      </c>
      <c r="B5" s="13">
        <v>1500522</v>
      </c>
      <c r="C5" s="14" t="s">
        <v>70</v>
      </c>
      <c r="D5" s="14" t="s">
        <v>71</v>
      </c>
      <c r="E5" s="13">
        <v>1131</v>
      </c>
      <c r="F5" s="12" t="s">
        <v>72</v>
      </c>
      <c r="G5" s="14" t="s">
        <v>55</v>
      </c>
      <c r="H5" s="15">
        <v>4551573.91</v>
      </c>
      <c r="I5" s="12"/>
      <c r="J5" s="12"/>
      <c r="K5" s="29"/>
      <c r="L5" s="30">
        <v>100000</v>
      </c>
      <c r="M5" s="15">
        <v>4451573.91</v>
      </c>
      <c r="N5" s="35" t="s">
        <v>1886</v>
      </c>
    </row>
    <row r="6" spans="1:14" ht="30" x14ac:dyDescent="0.2">
      <c r="A6" s="242" t="s">
        <v>1880</v>
      </c>
      <c r="B6" s="13">
        <v>1500522</v>
      </c>
      <c r="C6" s="14" t="s">
        <v>116</v>
      </c>
      <c r="D6" s="14" t="s">
        <v>117</v>
      </c>
      <c r="E6" s="13">
        <v>1131</v>
      </c>
      <c r="F6" s="12" t="s">
        <v>118</v>
      </c>
      <c r="G6" s="14" t="s">
        <v>55</v>
      </c>
      <c r="H6" s="15">
        <v>3696959.39</v>
      </c>
      <c r="I6" s="12"/>
      <c r="J6" s="12"/>
      <c r="K6" s="29"/>
      <c r="L6" s="30">
        <v>80000</v>
      </c>
      <c r="M6" s="15">
        <v>3616959.39</v>
      </c>
      <c r="N6" s="35" t="s">
        <v>1886</v>
      </c>
    </row>
    <row r="7" spans="1:14" x14ac:dyDescent="0.2">
      <c r="A7" s="242" t="s">
        <v>1880</v>
      </c>
      <c r="B7" s="68">
        <v>1500522</v>
      </c>
      <c r="C7" s="248" t="s">
        <v>205</v>
      </c>
      <c r="D7" s="248" t="s">
        <v>206</v>
      </c>
      <c r="E7" s="68">
        <v>1131</v>
      </c>
      <c r="F7" s="71" t="s">
        <v>142</v>
      </c>
      <c r="G7" s="14" t="s">
        <v>55</v>
      </c>
      <c r="H7" s="72">
        <v>1928787.51</v>
      </c>
      <c r="I7" s="71"/>
      <c r="J7" s="71"/>
      <c r="K7" s="70"/>
      <c r="L7" s="215">
        <v>15000</v>
      </c>
      <c r="M7" s="15">
        <v>1913787.51</v>
      </c>
      <c r="N7" s="12"/>
    </row>
    <row r="8" spans="1:14" ht="30" x14ac:dyDescent="0.2">
      <c r="A8" s="242" t="s">
        <v>1880</v>
      </c>
      <c r="B8" s="13">
        <v>1500522</v>
      </c>
      <c r="C8" s="14" t="s">
        <v>214</v>
      </c>
      <c r="D8" s="14" t="s">
        <v>215</v>
      </c>
      <c r="E8" s="13">
        <v>1131</v>
      </c>
      <c r="F8" s="12" t="s">
        <v>216</v>
      </c>
      <c r="G8" s="14" t="s">
        <v>55</v>
      </c>
      <c r="H8" s="15">
        <v>3271678.8</v>
      </c>
      <c r="I8" s="12"/>
      <c r="J8" s="12"/>
      <c r="K8" s="29">
        <v>15000</v>
      </c>
      <c r="L8" s="30"/>
      <c r="M8" s="15">
        <v>3286678.8</v>
      </c>
      <c r="N8" s="35" t="s">
        <v>1886</v>
      </c>
    </row>
    <row r="9" spans="1:14" ht="30" x14ac:dyDescent="0.2">
      <c r="A9" s="242" t="s">
        <v>1880</v>
      </c>
      <c r="B9" s="13">
        <v>1500522</v>
      </c>
      <c r="C9" s="14" t="s">
        <v>307</v>
      </c>
      <c r="D9" s="14" t="s">
        <v>308</v>
      </c>
      <c r="E9" s="13">
        <v>1131</v>
      </c>
      <c r="F9" s="12" t="s">
        <v>309</v>
      </c>
      <c r="G9" s="14" t="s">
        <v>55</v>
      </c>
      <c r="H9" s="15">
        <v>9322954.3599999994</v>
      </c>
      <c r="I9" s="12"/>
      <c r="J9" s="12"/>
      <c r="K9" s="29">
        <v>43000</v>
      </c>
      <c r="L9" s="30"/>
      <c r="M9" s="15">
        <v>9365954.3599999994</v>
      </c>
      <c r="N9" s="35" t="s">
        <v>1886</v>
      </c>
    </row>
    <row r="10" spans="1:14" ht="30" x14ac:dyDescent="0.2">
      <c r="A10" s="242" t="s">
        <v>1880</v>
      </c>
      <c r="B10" s="13">
        <v>1500522</v>
      </c>
      <c r="C10" s="14" t="s">
        <v>391</v>
      </c>
      <c r="D10" s="14" t="s">
        <v>392</v>
      </c>
      <c r="E10" s="13">
        <v>1131</v>
      </c>
      <c r="F10" s="12" t="s">
        <v>142</v>
      </c>
      <c r="G10" s="14" t="s">
        <v>55</v>
      </c>
      <c r="H10" s="15">
        <v>8595682.6500000004</v>
      </c>
      <c r="I10" s="12"/>
      <c r="J10" s="12"/>
      <c r="K10" s="29"/>
      <c r="L10" s="30">
        <v>43000</v>
      </c>
      <c r="M10" s="15">
        <v>8552682.6500000004</v>
      </c>
      <c r="N10" s="35" t="s">
        <v>1886</v>
      </c>
    </row>
    <row r="11" spans="1:14" ht="30" x14ac:dyDescent="0.2">
      <c r="A11" s="242" t="s">
        <v>1880</v>
      </c>
      <c r="B11" s="13">
        <v>1500522</v>
      </c>
      <c r="C11" s="14" t="s">
        <v>433</v>
      </c>
      <c r="D11" s="14" t="s">
        <v>434</v>
      </c>
      <c r="E11" s="13">
        <v>1131</v>
      </c>
      <c r="F11" s="12" t="s">
        <v>402</v>
      </c>
      <c r="G11" s="14" t="s">
        <v>55</v>
      </c>
      <c r="H11" s="15">
        <v>1261845.6000000001</v>
      </c>
      <c r="I11" s="12"/>
      <c r="J11" s="12"/>
      <c r="K11" s="29">
        <v>13000</v>
      </c>
      <c r="L11" s="30"/>
      <c r="M11" s="15">
        <v>1274845.6000000001</v>
      </c>
      <c r="N11" s="35" t="s">
        <v>1886</v>
      </c>
    </row>
    <row r="12" spans="1:14" ht="30" x14ac:dyDescent="0.2">
      <c r="A12" s="242" t="s">
        <v>1880</v>
      </c>
      <c r="B12" s="13">
        <v>1500522</v>
      </c>
      <c r="C12" s="14" t="s">
        <v>437</v>
      </c>
      <c r="D12" s="14" t="s">
        <v>438</v>
      </c>
      <c r="E12" s="13">
        <v>1131</v>
      </c>
      <c r="F12" s="12" t="s">
        <v>439</v>
      </c>
      <c r="G12" s="14" t="s">
        <v>55</v>
      </c>
      <c r="H12" s="15">
        <v>5947074.1699999999</v>
      </c>
      <c r="I12" s="12"/>
      <c r="J12" s="12"/>
      <c r="K12" s="29"/>
      <c r="L12" s="30">
        <v>13000</v>
      </c>
      <c r="M12" s="15">
        <v>5934074.1699999999</v>
      </c>
      <c r="N12" s="35" t="s">
        <v>1886</v>
      </c>
    </row>
    <row r="13" spans="1:14" ht="60" x14ac:dyDescent="0.2">
      <c r="A13" s="242">
        <v>49</v>
      </c>
      <c r="B13" s="13">
        <v>1500522</v>
      </c>
      <c r="C13" s="14" t="s">
        <v>484</v>
      </c>
      <c r="D13" s="14" t="s">
        <v>485</v>
      </c>
      <c r="E13" s="13">
        <v>1131</v>
      </c>
      <c r="F13" s="12" t="s">
        <v>486</v>
      </c>
      <c r="G13" s="14" t="s">
        <v>55</v>
      </c>
      <c r="H13" s="15">
        <v>1625959.36</v>
      </c>
      <c r="I13" s="12"/>
      <c r="J13" s="12"/>
      <c r="K13" s="29"/>
      <c r="L13" s="30">
        <v>30000</v>
      </c>
      <c r="M13" s="15">
        <v>1595959.36</v>
      </c>
      <c r="N13" s="35" t="s">
        <v>1892</v>
      </c>
    </row>
    <row r="14" spans="1:14" ht="60" x14ac:dyDescent="0.2">
      <c r="A14" s="242">
        <v>49</v>
      </c>
      <c r="B14" s="13">
        <v>1500522</v>
      </c>
      <c r="C14" s="14" t="s">
        <v>484</v>
      </c>
      <c r="D14" s="14" t="s">
        <v>450</v>
      </c>
      <c r="E14" s="13">
        <v>1131</v>
      </c>
      <c r="F14" s="12" t="s">
        <v>486</v>
      </c>
      <c r="G14" s="14" t="s">
        <v>55</v>
      </c>
      <c r="H14" s="15">
        <v>0</v>
      </c>
      <c r="I14" s="12"/>
      <c r="J14" s="12"/>
      <c r="K14" s="29">
        <v>30000</v>
      </c>
      <c r="L14" s="30"/>
      <c r="M14" s="15">
        <v>30000</v>
      </c>
      <c r="N14" s="35" t="s">
        <v>1892</v>
      </c>
    </row>
    <row r="15" spans="1:14" ht="30" x14ac:dyDescent="0.2">
      <c r="A15" s="242" t="s">
        <v>1880</v>
      </c>
      <c r="B15" s="13">
        <v>1500522</v>
      </c>
      <c r="C15" s="14" t="s">
        <v>509</v>
      </c>
      <c r="D15" s="14" t="s">
        <v>510</v>
      </c>
      <c r="E15" s="13">
        <v>1131</v>
      </c>
      <c r="F15" s="12" t="s">
        <v>439</v>
      </c>
      <c r="G15" s="14" t="s">
        <v>55</v>
      </c>
      <c r="H15" s="15">
        <v>9793894.5700000003</v>
      </c>
      <c r="I15" s="12"/>
      <c r="J15" s="12"/>
      <c r="K15" s="29">
        <v>86000</v>
      </c>
      <c r="L15" s="30">
        <v>34200</v>
      </c>
      <c r="M15" s="15">
        <v>9845694.5700000003</v>
      </c>
      <c r="N15" s="35" t="s">
        <v>1886</v>
      </c>
    </row>
    <row r="16" spans="1:14" ht="30" x14ac:dyDescent="0.2">
      <c r="A16" s="242" t="s">
        <v>1880</v>
      </c>
      <c r="B16" s="13">
        <v>1500522</v>
      </c>
      <c r="C16" s="14" t="s">
        <v>514</v>
      </c>
      <c r="D16" s="14" t="s">
        <v>515</v>
      </c>
      <c r="E16" s="13">
        <v>1131</v>
      </c>
      <c r="F16" s="12" t="s">
        <v>439</v>
      </c>
      <c r="G16" s="14" t="s">
        <v>55</v>
      </c>
      <c r="H16" s="15">
        <v>6731886.04</v>
      </c>
      <c r="I16" s="12"/>
      <c r="J16" s="12"/>
      <c r="K16" s="29"/>
      <c r="L16" s="30">
        <v>43000</v>
      </c>
      <c r="M16" s="15">
        <v>6688886.04</v>
      </c>
      <c r="N16" s="35" t="s">
        <v>1886</v>
      </c>
    </row>
    <row r="17" spans="1:14" ht="30" x14ac:dyDescent="0.2">
      <c r="A17" s="242" t="s">
        <v>1880</v>
      </c>
      <c r="B17" s="13">
        <v>1500522</v>
      </c>
      <c r="C17" s="14" t="s">
        <v>518</v>
      </c>
      <c r="D17" s="14" t="s">
        <v>519</v>
      </c>
      <c r="E17" s="13">
        <v>1131</v>
      </c>
      <c r="F17" s="12" t="s">
        <v>298</v>
      </c>
      <c r="G17" s="14" t="s">
        <v>55</v>
      </c>
      <c r="H17" s="15">
        <v>1656435.3</v>
      </c>
      <c r="I17" s="12"/>
      <c r="J17" s="12"/>
      <c r="K17" s="29"/>
      <c r="L17" s="30">
        <v>43000</v>
      </c>
      <c r="M17" s="15">
        <v>1613435.3</v>
      </c>
      <c r="N17" s="35" t="s">
        <v>1886</v>
      </c>
    </row>
    <row r="18" spans="1:14" ht="30" x14ac:dyDescent="0.2">
      <c r="A18" s="242" t="s">
        <v>1880</v>
      </c>
      <c r="B18" s="13">
        <v>1500522</v>
      </c>
      <c r="C18" s="14" t="s">
        <v>526</v>
      </c>
      <c r="D18" s="14" t="s">
        <v>527</v>
      </c>
      <c r="E18" s="13">
        <v>1131</v>
      </c>
      <c r="F18" s="12" t="s">
        <v>298</v>
      </c>
      <c r="G18" s="14" t="s">
        <v>55</v>
      </c>
      <c r="H18" s="15">
        <v>1102580.25</v>
      </c>
      <c r="I18" s="12"/>
      <c r="J18" s="12"/>
      <c r="K18" s="29">
        <v>4200</v>
      </c>
      <c r="L18" s="30"/>
      <c r="M18" s="15">
        <v>1106780.25</v>
      </c>
      <c r="N18" s="35" t="s">
        <v>1886</v>
      </c>
    </row>
    <row r="19" spans="1:14" ht="30" x14ac:dyDescent="0.2">
      <c r="A19" s="242" t="s">
        <v>1880</v>
      </c>
      <c r="B19" s="13">
        <v>1500522</v>
      </c>
      <c r="C19" s="14" t="s">
        <v>530</v>
      </c>
      <c r="D19" s="14" t="s">
        <v>531</v>
      </c>
      <c r="E19" s="13">
        <v>1131</v>
      </c>
      <c r="F19" s="12" t="s">
        <v>31</v>
      </c>
      <c r="G19" s="14" t="s">
        <v>55</v>
      </c>
      <c r="H19" s="15">
        <v>1249408.97</v>
      </c>
      <c r="I19" s="12"/>
      <c r="J19" s="12"/>
      <c r="K19" s="29">
        <v>30000</v>
      </c>
      <c r="L19" s="30"/>
      <c r="M19" s="15">
        <v>1279408.97</v>
      </c>
      <c r="N19" s="35" t="s">
        <v>1886</v>
      </c>
    </row>
    <row r="20" spans="1:14" ht="30" x14ac:dyDescent="0.2">
      <c r="A20" s="242" t="s">
        <v>1881</v>
      </c>
      <c r="B20" s="13">
        <v>1500522</v>
      </c>
      <c r="C20" s="14" t="s">
        <v>34</v>
      </c>
      <c r="D20" s="14" t="s">
        <v>35</v>
      </c>
      <c r="E20" s="13">
        <v>1321</v>
      </c>
      <c r="F20" s="12" t="s">
        <v>36</v>
      </c>
      <c r="G20" s="12" t="s">
        <v>56</v>
      </c>
      <c r="H20" s="15">
        <v>12534.8</v>
      </c>
      <c r="I20" s="12"/>
      <c r="J20" s="12"/>
      <c r="K20" s="29">
        <v>6000</v>
      </c>
      <c r="L20" s="30"/>
      <c r="M20" s="15">
        <v>18534.8</v>
      </c>
      <c r="N20" s="35" t="s">
        <v>1886</v>
      </c>
    </row>
    <row r="21" spans="1:14" ht="30" x14ac:dyDescent="0.2">
      <c r="A21" s="242" t="s">
        <v>1881</v>
      </c>
      <c r="B21" s="13">
        <v>1500522</v>
      </c>
      <c r="C21" s="14" t="s">
        <v>70</v>
      </c>
      <c r="D21" s="14" t="s">
        <v>71</v>
      </c>
      <c r="E21" s="13">
        <v>1321</v>
      </c>
      <c r="F21" s="12" t="s">
        <v>72</v>
      </c>
      <c r="G21" s="12" t="s">
        <v>56</v>
      </c>
      <c r="H21" s="15">
        <v>124182.71</v>
      </c>
      <c r="I21" s="12"/>
      <c r="J21" s="12"/>
      <c r="K21" s="29">
        <v>3500</v>
      </c>
      <c r="L21" s="30"/>
      <c r="M21" s="15">
        <v>127682.71</v>
      </c>
      <c r="N21" s="35" t="s">
        <v>1886</v>
      </c>
    </row>
    <row r="22" spans="1:14" ht="30" x14ac:dyDescent="0.2">
      <c r="A22" s="242" t="s">
        <v>1881</v>
      </c>
      <c r="B22" s="13">
        <v>1500522</v>
      </c>
      <c r="C22" s="14" t="s">
        <v>116</v>
      </c>
      <c r="D22" s="14" t="s">
        <v>117</v>
      </c>
      <c r="E22" s="13">
        <v>1321</v>
      </c>
      <c r="F22" s="12" t="s">
        <v>118</v>
      </c>
      <c r="G22" s="12" t="s">
        <v>56</v>
      </c>
      <c r="H22" s="15">
        <v>96443.22</v>
      </c>
      <c r="I22" s="12"/>
      <c r="J22" s="12"/>
      <c r="K22" s="29">
        <v>3000</v>
      </c>
      <c r="L22" s="30"/>
      <c r="M22" s="15">
        <v>99443.22</v>
      </c>
      <c r="N22" s="35" t="s">
        <v>1886</v>
      </c>
    </row>
    <row r="23" spans="1:14" ht="30" x14ac:dyDescent="0.2">
      <c r="A23" s="242" t="s">
        <v>1881</v>
      </c>
      <c r="B23" s="13">
        <v>1500522</v>
      </c>
      <c r="C23" s="14" t="s">
        <v>133</v>
      </c>
      <c r="D23" s="14" t="s">
        <v>134</v>
      </c>
      <c r="E23" s="13">
        <v>1321</v>
      </c>
      <c r="F23" s="12" t="s">
        <v>135</v>
      </c>
      <c r="G23" s="12" t="s">
        <v>56</v>
      </c>
      <c r="H23" s="15">
        <v>12479.68</v>
      </c>
      <c r="I23" s="12"/>
      <c r="J23" s="12"/>
      <c r="K23" s="29"/>
      <c r="L23" s="30">
        <v>700</v>
      </c>
      <c r="M23" s="15">
        <v>11779.68</v>
      </c>
      <c r="N23" s="35" t="s">
        <v>1886</v>
      </c>
    </row>
    <row r="24" spans="1:14" ht="30" x14ac:dyDescent="0.2">
      <c r="A24" s="242" t="s">
        <v>1881</v>
      </c>
      <c r="B24" s="13">
        <v>1500522</v>
      </c>
      <c r="C24" s="14" t="s">
        <v>140</v>
      </c>
      <c r="D24" s="14" t="s">
        <v>141</v>
      </c>
      <c r="E24" s="13">
        <v>1321</v>
      </c>
      <c r="F24" s="12" t="s">
        <v>142</v>
      </c>
      <c r="G24" s="12" t="s">
        <v>56</v>
      </c>
      <c r="H24" s="15">
        <v>20995.21</v>
      </c>
      <c r="I24" s="12"/>
      <c r="J24" s="12"/>
      <c r="K24" s="29">
        <v>700</v>
      </c>
      <c r="L24" s="30"/>
      <c r="M24" s="15">
        <v>21695.21</v>
      </c>
      <c r="N24" s="35" t="s">
        <v>1886</v>
      </c>
    </row>
    <row r="25" spans="1:14" ht="30" x14ac:dyDescent="0.2">
      <c r="A25" s="242" t="s">
        <v>1881</v>
      </c>
      <c r="B25" s="13">
        <v>1500522</v>
      </c>
      <c r="C25" s="14" t="s">
        <v>155</v>
      </c>
      <c r="D25" s="14" t="s">
        <v>156</v>
      </c>
      <c r="E25" s="13">
        <v>1321</v>
      </c>
      <c r="F25" s="12" t="s">
        <v>157</v>
      </c>
      <c r="G25" s="12" t="s">
        <v>56</v>
      </c>
      <c r="H25" s="15">
        <v>80412.77</v>
      </c>
      <c r="I25" s="12"/>
      <c r="J25" s="12"/>
      <c r="K25" s="29">
        <v>6500</v>
      </c>
      <c r="L25" s="30"/>
      <c r="M25" s="15">
        <v>86912.77</v>
      </c>
      <c r="N25" s="35" t="s">
        <v>1886</v>
      </c>
    </row>
    <row r="26" spans="1:14" ht="30" x14ac:dyDescent="0.2">
      <c r="A26" s="242" t="s">
        <v>1881</v>
      </c>
      <c r="B26" s="13">
        <v>1500522</v>
      </c>
      <c r="C26" s="14" t="s">
        <v>205</v>
      </c>
      <c r="D26" s="14" t="s">
        <v>206</v>
      </c>
      <c r="E26" s="13">
        <v>1321</v>
      </c>
      <c r="F26" s="12" t="s">
        <v>142</v>
      </c>
      <c r="G26" s="12" t="s">
        <v>56</v>
      </c>
      <c r="H26" s="15">
        <v>47332.73</v>
      </c>
      <c r="I26" s="12"/>
      <c r="J26" s="12"/>
      <c r="K26" s="29">
        <v>6000</v>
      </c>
      <c r="L26" s="30"/>
      <c r="M26" s="15">
        <v>53332.73</v>
      </c>
      <c r="N26" s="35" t="s">
        <v>1886</v>
      </c>
    </row>
    <row r="27" spans="1:14" ht="30" x14ac:dyDescent="0.2">
      <c r="A27" s="242" t="s">
        <v>1881</v>
      </c>
      <c r="B27" s="13">
        <v>1500522</v>
      </c>
      <c r="C27" s="14" t="s">
        <v>214</v>
      </c>
      <c r="D27" s="14" t="s">
        <v>215</v>
      </c>
      <c r="E27" s="13">
        <v>1321</v>
      </c>
      <c r="F27" s="12" t="s">
        <v>216</v>
      </c>
      <c r="G27" s="12" t="s">
        <v>56</v>
      </c>
      <c r="H27" s="15">
        <v>83136.11</v>
      </c>
      <c r="I27" s="12"/>
      <c r="J27" s="12"/>
      <c r="K27" s="29">
        <v>4000</v>
      </c>
      <c r="L27" s="30"/>
      <c r="M27" s="15">
        <v>87136.11</v>
      </c>
      <c r="N27" s="35" t="s">
        <v>1886</v>
      </c>
    </row>
    <row r="28" spans="1:14" ht="30" x14ac:dyDescent="0.2">
      <c r="A28" s="242" t="s">
        <v>1881</v>
      </c>
      <c r="B28" s="13">
        <v>1500522</v>
      </c>
      <c r="C28" s="14" t="s">
        <v>222</v>
      </c>
      <c r="D28" s="14" t="s">
        <v>223</v>
      </c>
      <c r="E28" s="13">
        <v>1321</v>
      </c>
      <c r="F28" s="12" t="s">
        <v>142</v>
      </c>
      <c r="G28" s="12" t="s">
        <v>56</v>
      </c>
      <c r="H28" s="15">
        <v>89808.41</v>
      </c>
      <c r="I28" s="12"/>
      <c r="J28" s="12"/>
      <c r="K28" s="29">
        <v>4200</v>
      </c>
      <c r="L28" s="30"/>
      <c r="M28" s="15">
        <v>94008.41</v>
      </c>
      <c r="N28" s="35" t="s">
        <v>1886</v>
      </c>
    </row>
    <row r="29" spans="1:14" ht="30" x14ac:dyDescent="0.2">
      <c r="A29" s="242" t="s">
        <v>1881</v>
      </c>
      <c r="B29" s="13">
        <v>1500522</v>
      </c>
      <c r="C29" s="14" t="s">
        <v>232</v>
      </c>
      <c r="D29" s="14" t="s">
        <v>233</v>
      </c>
      <c r="E29" s="13">
        <v>1321</v>
      </c>
      <c r="F29" s="12" t="s">
        <v>135</v>
      </c>
      <c r="G29" s="12" t="s">
        <v>56</v>
      </c>
      <c r="H29" s="15">
        <v>39261.07</v>
      </c>
      <c r="I29" s="12"/>
      <c r="J29" s="12"/>
      <c r="K29" s="29">
        <v>1300</v>
      </c>
      <c r="L29" s="30"/>
      <c r="M29" s="15">
        <v>40561.07</v>
      </c>
      <c r="N29" s="35" t="s">
        <v>1886</v>
      </c>
    </row>
    <row r="30" spans="1:14" ht="30" x14ac:dyDescent="0.2">
      <c r="A30" s="39" t="s">
        <v>1881</v>
      </c>
      <c r="B30" s="36">
        <v>1500522</v>
      </c>
      <c r="C30" s="40" t="s">
        <v>237</v>
      </c>
      <c r="D30" s="40" t="s">
        <v>238</v>
      </c>
      <c r="E30" s="36">
        <v>1321</v>
      </c>
      <c r="F30" s="41" t="s">
        <v>239</v>
      </c>
      <c r="G30" s="41" t="s">
        <v>56</v>
      </c>
      <c r="H30" s="43">
        <v>262241.93</v>
      </c>
      <c r="I30" s="41"/>
      <c r="J30" s="41"/>
      <c r="K30" s="42">
        <v>20000</v>
      </c>
      <c r="L30" s="38"/>
      <c r="M30" s="43">
        <v>282241.93</v>
      </c>
      <c r="N30" s="35" t="s">
        <v>1886</v>
      </c>
    </row>
    <row r="31" spans="1:14" ht="30" x14ac:dyDescent="0.2">
      <c r="A31" s="242" t="s">
        <v>1881</v>
      </c>
      <c r="B31" s="13">
        <v>1500522</v>
      </c>
      <c r="C31" s="14" t="s">
        <v>276</v>
      </c>
      <c r="D31" s="14" t="s">
        <v>277</v>
      </c>
      <c r="E31" s="13">
        <v>1321</v>
      </c>
      <c r="F31" s="12" t="s">
        <v>264</v>
      </c>
      <c r="G31" s="12" t="s">
        <v>56</v>
      </c>
      <c r="H31" s="15">
        <v>223693.18</v>
      </c>
      <c r="I31" s="12"/>
      <c r="J31" s="12"/>
      <c r="K31" s="29"/>
      <c r="L31" s="30">
        <v>25000</v>
      </c>
      <c r="M31" s="15">
        <v>198693.18</v>
      </c>
      <c r="N31" s="35" t="s">
        <v>1886</v>
      </c>
    </row>
    <row r="32" spans="1:14" ht="30" x14ac:dyDescent="0.2">
      <c r="A32" s="242" t="s">
        <v>1881</v>
      </c>
      <c r="B32" s="13">
        <v>1500522</v>
      </c>
      <c r="C32" s="14" t="s">
        <v>296</v>
      </c>
      <c r="D32" s="14" t="s">
        <v>297</v>
      </c>
      <c r="E32" s="13">
        <v>1321</v>
      </c>
      <c r="F32" s="12" t="s">
        <v>298</v>
      </c>
      <c r="G32" s="12" t="s">
        <v>56</v>
      </c>
      <c r="H32" s="15">
        <v>29559.06</v>
      </c>
      <c r="I32" s="12"/>
      <c r="J32" s="12"/>
      <c r="K32" s="29">
        <v>800</v>
      </c>
      <c r="L32" s="30"/>
      <c r="M32" s="15">
        <v>30359.06</v>
      </c>
      <c r="N32" s="35" t="s">
        <v>1886</v>
      </c>
    </row>
    <row r="33" spans="1:14" ht="30" x14ac:dyDescent="0.2">
      <c r="A33" s="242" t="s">
        <v>1881</v>
      </c>
      <c r="B33" s="13">
        <v>1500522</v>
      </c>
      <c r="C33" s="14" t="s">
        <v>303</v>
      </c>
      <c r="D33" s="14" t="s">
        <v>304</v>
      </c>
      <c r="E33" s="13">
        <v>1321</v>
      </c>
      <c r="F33" s="12" t="s">
        <v>142</v>
      </c>
      <c r="G33" s="12" t="s">
        <v>56</v>
      </c>
      <c r="H33" s="15">
        <v>11546.63</v>
      </c>
      <c r="I33" s="12"/>
      <c r="J33" s="12"/>
      <c r="K33" s="29"/>
      <c r="L33" s="30">
        <v>800</v>
      </c>
      <c r="M33" s="15">
        <v>10746.63</v>
      </c>
      <c r="N33" s="35" t="s">
        <v>1886</v>
      </c>
    </row>
    <row r="34" spans="1:14" ht="30" x14ac:dyDescent="0.2">
      <c r="A34" s="242" t="s">
        <v>1881</v>
      </c>
      <c r="B34" s="13">
        <v>1500522</v>
      </c>
      <c r="C34" s="14" t="s">
        <v>400</v>
      </c>
      <c r="D34" s="14" t="s">
        <v>401</v>
      </c>
      <c r="E34" s="13">
        <v>1321</v>
      </c>
      <c r="F34" s="12" t="s">
        <v>402</v>
      </c>
      <c r="G34" s="12" t="s">
        <v>56</v>
      </c>
      <c r="H34" s="15">
        <v>126955.25</v>
      </c>
      <c r="I34" s="12"/>
      <c r="J34" s="12"/>
      <c r="K34" s="29"/>
      <c r="L34" s="30">
        <v>2100</v>
      </c>
      <c r="M34" s="15">
        <v>124855.25</v>
      </c>
      <c r="N34" s="35" t="s">
        <v>1886</v>
      </c>
    </row>
    <row r="35" spans="1:14" ht="30" x14ac:dyDescent="0.2">
      <c r="A35" s="242" t="s">
        <v>1881</v>
      </c>
      <c r="B35" s="13">
        <v>1500522</v>
      </c>
      <c r="C35" s="14" t="s">
        <v>413</v>
      </c>
      <c r="D35" s="14" t="s">
        <v>414</v>
      </c>
      <c r="E35" s="13">
        <v>1321</v>
      </c>
      <c r="F35" s="12" t="s">
        <v>397</v>
      </c>
      <c r="G35" s="12" t="s">
        <v>56</v>
      </c>
      <c r="H35" s="15">
        <v>53538.57</v>
      </c>
      <c r="I35" s="12"/>
      <c r="J35" s="12"/>
      <c r="K35" s="29"/>
      <c r="L35" s="30">
        <v>11000</v>
      </c>
      <c r="M35" s="15">
        <v>42538.57</v>
      </c>
      <c r="N35" s="35" t="s">
        <v>1886</v>
      </c>
    </row>
    <row r="36" spans="1:14" ht="30" x14ac:dyDescent="0.2">
      <c r="A36" s="242" t="s">
        <v>1881</v>
      </c>
      <c r="B36" s="13">
        <v>1500522</v>
      </c>
      <c r="C36" s="14" t="s">
        <v>417</v>
      </c>
      <c r="D36" s="14" t="s">
        <v>418</v>
      </c>
      <c r="E36" s="13">
        <v>1321</v>
      </c>
      <c r="F36" s="12" t="s">
        <v>419</v>
      </c>
      <c r="G36" s="12" t="s">
        <v>56</v>
      </c>
      <c r="H36" s="15">
        <v>202173.7</v>
      </c>
      <c r="I36" s="12"/>
      <c r="J36" s="12"/>
      <c r="K36" s="29">
        <v>11000</v>
      </c>
      <c r="L36" s="30"/>
      <c r="M36" s="15">
        <v>213173.7</v>
      </c>
      <c r="N36" s="35" t="s">
        <v>1886</v>
      </c>
    </row>
    <row r="37" spans="1:14" ht="15" x14ac:dyDescent="0.2">
      <c r="A37" s="242" t="s">
        <v>1881</v>
      </c>
      <c r="B37" s="13">
        <v>1500522</v>
      </c>
      <c r="C37" s="14" t="s">
        <v>437</v>
      </c>
      <c r="D37" s="14" t="s">
        <v>438</v>
      </c>
      <c r="E37" s="13">
        <v>1321</v>
      </c>
      <c r="F37" s="12" t="s">
        <v>439</v>
      </c>
      <c r="G37" s="12" t="s">
        <v>56</v>
      </c>
      <c r="H37" s="15">
        <v>159962.13</v>
      </c>
      <c r="I37" s="12"/>
      <c r="J37" s="12"/>
      <c r="K37" s="29">
        <v>2100</v>
      </c>
      <c r="L37" s="30"/>
      <c r="M37" s="15">
        <v>162062.13</v>
      </c>
      <c r="N37" s="31"/>
    </row>
    <row r="38" spans="1:14" ht="30" x14ac:dyDescent="0.2">
      <c r="A38" s="242" t="s">
        <v>1881</v>
      </c>
      <c r="B38" s="13">
        <v>1500522</v>
      </c>
      <c r="C38" s="14" t="s">
        <v>445</v>
      </c>
      <c r="D38" s="14" t="s">
        <v>446</v>
      </c>
      <c r="E38" s="13">
        <v>1321</v>
      </c>
      <c r="F38" s="12" t="s">
        <v>142</v>
      </c>
      <c r="G38" s="12" t="s">
        <v>56</v>
      </c>
      <c r="H38" s="15">
        <v>80678.06</v>
      </c>
      <c r="I38" s="12"/>
      <c r="J38" s="12"/>
      <c r="K38" s="29">
        <v>7800</v>
      </c>
      <c r="L38" s="30"/>
      <c r="M38" s="15">
        <v>88478.06</v>
      </c>
      <c r="N38" s="35" t="s">
        <v>1886</v>
      </c>
    </row>
    <row r="39" spans="1:14" ht="30" x14ac:dyDescent="0.2">
      <c r="A39" s="242" t="s">
        <v>1881</v>
      </c>
      <c r="B39" s="13">
        <v>1500522</v>
      </c>
      <c r="C39" s="14" t="s">
        <v>470</v>
      </c>
      <c r="D39" s="14" t="s">
        <v>471</v>
      </c>
      <c r="E39" s="13">
        <v>1321</v>
      </c>
      <c r="F39" s="12" t="s">
        <v>298</v>
      </c>
      <c r="G39" s="12" t="s">
        <v>56</v>
      </c>
      <c r="H39" s="15">
        <v>97882.05</v>
      </c>
      <c r="I39" s="12"/>
      <c r="J39" s="12"/>
      <c r="K39" s="29"/>
      <c r="L39" s="30">
        <v>8200</v>
      </c>
      <c r="M39" s="15">
        <v>89682.05</v>
      </c>
      <c r="N39" s="35" t="s">
        <v>1886</v>
      </c>
    </row>
    <row r="40" spans="1:14" ht="30" x14ac:dyDescent="0.2">
      <c r="A40" s="242" t="s">
        <v>1881</v>
      </c>
      <c r="B40" s="13">
        <v>1500522</v>
      </c>
      <c r="C40" s="14" t="s">
        <v>546</v>
      </c>
      <c r="D40" s="14" t="s">
        <v>547</v>
      </c>
      <c r="E40" s="13">
        <v>1321</v>
      </c>
      <c r="F40" s="12" t="s">
        <v>309</v>
      </c>
      <c r="G40" s="12" t="s">
        <v>56</v>
      </c>
      <c r="H40" s="15">
        <v>109123.02</v>
      </c>
      <c r="I40" s="12"/>
      <c r="J40" s="12"/>
      <c r="K40" s="29"/>
      <c r="L40" s="30">
        <v>29100</v>
      </c>
      <c r="M40" s="15">
        <v>80023.02</v>
      </c>
      <c r="N40" s="35" t="s">
        <v>1886</v>
      </c>
    </row>
    <row r="41" spans="1:14" ht="60" x14ac:dyDescent="0.2">
      <c r="A41" s="242">
        <v>49</v>
      </c>
      <c r="B41" s="13">
        <v>1500522</v>
      </c>
      <c r="C41" s="14" t="s">
        <v>509</v>
      </c>
      <c r="D41" s="14" t="s">
        <v>506</v>
      </c>
      <c r="E41" s="13">
        <v>1322</v>
      </c>
      <c r="F41" s="12" t="s">
        <v>142</v>
      </c>
      <c r="G41" s="12" t="s">
        <v>166</v>
      </c>
      <c r="H41" s="15">
        <v>0</v>
      </c>
      <c r="I41" s="12"/>
      <c r="J41" s="12"/>
      <c r="K41" s="29"/>
      <c r="L41" s="30">
        <v>20000</v>
      </c>
      <c r="M41" s="15">
        <v>-20000</v>
      </c>
      <c r="N41" s="35" t="s">
        <v>1892</v>
      </c>
    </row>
    <row r="42" spans="1:14" ht="60" x14ac:dyDescent="0.2">
      <c r="A42" s="242">
        <v>49</v>
      </c>
      <c r="B42" s="36">
        <v>1500522</v>
      </c>
      <c r="C42" s="40" t="s">
        <v>509</v>
      </c>
      <c r="D42" s="40" t="s">
        <v>510</v>
      </c>
      <c r="E42" s="36">
        <v>1322</v>
      </c>
      <c r="F42" s="41" t="s">
        <v>439</v>
      </c>
      <c r="G42" s="12" t="s">
        <v>166</v>
      </c>
      <c r="H42" s="43">
        <v>36500</v>
      </c>
      <c r="I42" s="12"/>
      <c r="J42" s="12"/>
      <c r="K42" s="42">
        <v>20000</v>
      </c>
      <c r="L42" s="38"/>
      <c r="M42" s="43">
        <v>56500</v>
      </c>
      <c r="N42" s="35" t="s">
        <v>1892</v>
      </c>
    </row>
    <row r="43" spans="1:14" ht="30" x14ac:dyDescent="0.2">
      <c r="A43" s="242" t="s">
        <v>1885</v>
      </c>
      <c r="B43" s="13">
        <v>1500522</v>
      </c>
      <c r="C43" s="14" t="s">
        <v>116</v>
      </c>
      <c r="D43" s="14" t="s">
        <v>117</v>
      </c>
      <c r="E43" s="13">
        <v>1323</v>
      </c>
      <c r="F43" s="12" t="s">
        <v>118</v>
      </c>
      <c r="G43" s="12" t="s">
        <v>57</v>
      </c>
      <c r="H43" s="15">
        <v>368114.05</v>
      </c>
      <c r="I43" s="12"/>
      <c r="J43" s="12"/>
      <c r="K43" s="29">
        <v>13000</v>
      </c>
      <c r="L43" s="30"/>
      <c r="M43" s="15">
        <v>381114.05</v>
      </c>
      <c r="N43" s="35" t="s">
        <v>1886</v>
      </c>
    </row>
    <row r="44" spans="1:14" ht="30" x14ac:dyDescent="0.2">
      <c r="A44" s="242" t="s">
        <v>1885</v>
      </c>
      <c r="B44" s="13">
        <v>1500522</v>
      </c>
      <c r="C44" s="14" t="s">
        <v>140</v>
      </c>
      <c r="D44" s="14" t="s">
        <v>141</v>
      </c>
      <c r="E44" s="13">
        <v>1323</v>
      </c>
      <c r="F44" s="12" t="s">
        <v>142</v>
      </c>
      <c r="G44" s="12" t="s">
        <v>57</v>
      </c>
      <c r="H44" s="15">
        <v>75261.97</v>
      </c>
      <c r="I44" s="12"/>
      <c r="J44" s="12"/>
      <c r="K44" s="29">
        <v>3200</v>
      </c>
      <c r="L44" s="30"/>
      <c r="M44" s="15">
        <v>78461.97</v>
      </c>
      <c r="N44" s="35" t="s">
        <v>1886</v>
      </c>
    </row>
    <row r="45" spans="1:14" ht="30" x14ac:dyDescent="0.2">
      <c r="A45" s="242" t="s">
        <v>1885</v>
      </c>
      <c r="B45" s="13">
        <v>1500522</v>
      </c>
      <c r="C45" s="14" t="s">
        <v>146</v>
      </c>
      <c r="D45" s="14" t="s">
        <v>147</v>
      </c>
      <c r="E45" s="13">
        <v>1323</v>
      </c>
      <c r="F45" s="12" t="s">
        <v>148</v>
      </c>
      <c r="G45" s="12" t="s">
        <v>57</v>
      </c>
      <c r="H45" s="15">
        <v>29846.95</v>
      </c>
      <c r="I45" s="12"/>
      <c r="J45" s="12"/>
      <c r="K45" s="29">
        <v>800</v>
      </c>
      <c r="L45" s="30"/>
      <c r="M45" s="15">
        <v>30646.95</v>
      </c>
      <c r="N45" s="35" t="s">
        <v>1886</v>
      </c>
    </row>
    <row r="46" spans="1:14" ht="30" x14ac:dyDescent="0.2">
      <c r="A46" s="242" t="s">
        <v>1885</v>
      </c>
      <c r="B46" s="13">
        <v>1500522</v>
      </c>
      <c r="C46" s="14" t="s">
        <v>155</v>
      </c>
      <c r="D46" s="14" t="s">
        <v>156</v>
      </c>
      <c r="E46" s="13">
        <v>1323</v>
      </c>
      <c r="F46" s="12" t="s">
        <v>157</v>
      </c>
      <c r="G46" s="12" t="s">
        <v>57</v>
      </c>
      <c r="H46" s="15">
        <v>313095.76</v>
      </c>
      <c r="I46" s="12"/>
      <c r="J46" s="12"/>
      <c r="K46" s="29">
        <v>8200</v>
      </c>
      <c r="L46" s="30"/>
      <c r="M46" s="15">
        <v>321295.76</v>
      </c>
      <c r="N46" s="35" t="s">
        <v>1886</v>
      </c>
    </row>
    <row r="47" spans="1:14" ht="30" x14ac:dyDescent="0.2">
      <c r="A47" s="242" t="s">
        <v>1885</v>
      </c>
      <c r="B47" s="13">
        <v>1500522</v>
      </c>
      <c r="C47" s="14" t="s">
        <v>205</v>
      </c>
      <c r="D47" s="14" t="s">
        <v>206</v>
      </c>
      <c r="E47" s="13">
        <v>1323</v>
      </c>
      <c r="F47" s="12" t="s">
        <v>142</v>
      </c>
      <c r="G47" s="12" t="s">
        <v>57</v>
      </c>
      <c r="H47" s="15">
        <v>189589.5</v>
      </c>
      <c r="I47" s="12"/>
      <c r="J47" s="12"/>
      <c r="K47" s="29">
        <v>18600</v>
      </c>
      <c r="L47" s="30"/>
      <c r="M47" s="15">
        <v>208189.5</v>
      </c>
      <c r="N47" s="35" t="s">
        <v>1886</v>
      </c>
    </row>
    <row r="48" spans="1:14" ht="30" x14ac:dyDescent="0.2">
      <c r="A48" s="242" t="s">
        <v>1885</v>
      </c>
      <c r="B48" s="13">
        <v>1500522</v>
      </c>
      <c r="C48" s="14" t="s">
        <v>214</v>
      </c>
      <c r="D48" s="14" t="s">
        <v>215</v>
      </c>
      <c r="E48" s="13">
        <v>1323</v>
      </c>
      <c r="F48" s="12" t="s">
        <v>216</v>
      </c>
      <c r="G48" s="12" t="s">
        <v>57</v>
      </c>
      <c r="H48" s="15">
        <v>326042.46000000002</v>
      </c>
      <c r="I48" s="12"/>
      <c r="J48" s="12"/>
      <c r="K48" s="29">
        <v>2500</v>
      </c>
      <c r="L48" s="30"/>
      <c r="M48" s="15">
        <v>328542.46000000002</v>
      </c>
      <c r="N48" s="35" t="s">
        <v>1886</v>
      </c>
    </row>
    <row r="49" spans="1:14" ht="30" x14ac:dyDescent="0.2">
      <c r="A49" s="242" t="s">
        <v>1885</v>
      </c>
      <c r="B49" s="13">
        <v>1500522</v>
      </c>
      <c r="C49" s="14" t="s">
        <v>445</v>
      </c>
      <c r="D49" s="14" t="s">
        <v>446</v>
      </c>
      <c r="E49" s="13">
        <v>1323</v>
      </c>
      <c r="F49" s="12" t="s">
        <v>142</v>
      </c>
      <c r="G49" s="12" t="s">
        <v>57</v>
      </c>
      <c r="H49" s="15">
        <v>356278.63</v>
      </c>
      <c r="I49" s="12"/>
      <c r="J49" s="12"/>
      <c r="K49" s="29">
        <v>44000</v>
      </c>
      <c r="L49" s="30"/>
      <c r="M49" s="15">
        <v>400278.63</v>
      </c>
      <c r="N49" s="35" t="s">
        <v>1886</v>
      </c>
    </row>
    <row r="50" spans="1:14" ht="30" x14ac:dyDescent="0.2">
      <c r="A50" s="242" t="s">
        <v>1885</v>
      </c>
      <c r="B50" s="13">
        <v>1500522</v>
      </c>
      <c r="C50" s="14" t="s">
        <v>509</v>
      </c>
      <c r="D50" s="14" t="s">
        <v>510</v>
      </c>
      <c r="E50" s="13">
        <v>1323</v>
      </c>
      <c r="F50" s="12" t="s">
        <v>439</v>
      </c>
      <c r="G50" s="12" t="s">
        <v>57</v>
      </c>
      <c r="H50" s="15">
        <v>1039002.06</v>
      </c>
      <c r="I50" s="12"/>
      <c r="J50" s="12"/>
      <c r="K50" s="29"/>
      <c r="L50" s="30">
        <v>90300</v>
      </c>
      <c r="M50" s="15">
        <v>948702.06</v>
      </c>
      <c r="N50" s="35" t="s">
        <v>1886</v>
      </c>
    </row>
    <row r="51" spans="1:14" ht="45" x14ac:dyDescent="0.2">
      <c r="A51" s="242">
        <v>11</v>
      </c>
      <c r="B51" s="13">
        <v>1100122</v>
      </c>
      <c r="C51" s="14" t="s">
        <v>226</v>
      </c>
      <c r="D51" s="14" t="s">
        <v>227</v>
      </c>
      <c r="E51" s="13">
        <v>1331</v>
      </c>
      <c r="F51" s="12" t="s">
        <v>142</v>
      </c>
      <c r="G51" s="12" t="s">
        <v>167</v>
      </c>
      <c r="H51" s="15">
        <v>45000</v>
      </c>
      <c r="I51" s="12"/>
      <c r="J51" s="12"/>
      <c r="K51" s="29"/>
      <c r="L51" s="30">
        <v>20000</v>
      </c>
      <c r="M51" s="15">
        <v>25000</v>
      </c>
      <c r="N51" s="35" t="s">
        <v>1799</v>
      </c>
    </row>
    <row r="52" spans="1:14" ht="60" x14ac:dyDescent="0.2">
      <c r="A52" s="242">
        <v>49</v>
      </c>
      <c r="B52" s="13">
        <v>1500522</v>
      </c>
      <c r="C52" s="14" t="s">
        <v>417</v>
      </c>
      <c r="D52" s="14" t="s">
        <v>418</v>
      </c>
      <c r="E52" s="13">
        <v>1331</v>
      </c>
      <c r="F52" s="12" t="s">
        <v>419</v>
      </c>
      <c r="G52" s="12" t="s">
        <v>167</v>
      </c>
      <c r="H52" s="15">
        <v>182000</v>
      </c>
      <c r="I52" s="12"/>
      <c r="J52" s="12"/>
      <c r="K52" s="29">
        <v>43000</v>
      </c>
      <c r="L52" s="30"/>
      <c r="M52" s="15">
        <v>225000</v>
      </c>
      <c r="N52" s="35" t="s">
        <v>1892</v>
      </c>
    </row>
    <row r="53" spans="1:14" ht="60" x14ac:dyDescent="0.2">
      <c r="A53" s="242">
        <v>49</v>
      </c>
      <c r="B53" s="13">
        <v>1500522</v>
      </c>
      <c r="C53" s="14" t="s">
        <v>417</v>
      </c>
      <c r="D53" s="14" t="s">
        <v>418</v>
      </c>
      <c r="E53" s="13">
        <v>1331</v>
      </c>
      <c r="F53" s="12" t="s">
        <v>439</v>
      </c>
      <c r="G53" s="12" t="s">
        <v>167</v>
      </c>
      <c r="H53" s="15">
        <v>0</v>
      </c>
      <c r="I53" s="12"/>
      <c r="J53" s="12"/>
      <c r="K53" s="29"/>
      <c r="L53" s="30">
        <v>43000</v>
      </c>
      <c r="M53" s="15">
        <v>-43000</v>
      </c>
      <c r="N53" s="35" t="s">
        <v>1892</v>
      </c>
    </row>
    <row r="54" spans="1:14" ht="60" x14ac:dyDescent="0.2">
      <c r="A54" s="242">
        <v>49</v>
      </c>
      <c r="B54" s="13">
        <v>1500522</v>
      </c>
      <c r="C54" s="14" t="s">
        <v>509</v>
      </c>
      <c r="D54" s="14" t="s">
        <v>506</v>
      </c>
      <c r="E54" s="13">
        <v>1331</v>
      </c>
      <c r="F54" s="12" t="s">
        <v>142</v>
      </c>
      <c r="G54" s="12" t="s">
        <v>167</v>
      </c>
      <c r="H54" s="15">
        <v>0</v>
      </c>
      <c r="I54" s="12"/>
      <c r="J54" s="12"/>
      <c r="K54" s="29"/>
      <c r="L54" s="30">
        <v>20000</v>
      </c>
      <c r="M54" s="15">
        <v>-20000</v>
      </c>
      <c r="N54" s="35" t="s">
        <v>1892</v>
      </c>
    </row>
    <row r="55" spans="1:14" ht="60" x14ac:dyDescent="0.2">
      <c r="A55" s="242">
        <v>49</v>
      </c>
      <c r="B55" s="13">
        <v>1500522</v>
      </c>
      <c r="C55" s="14" t="s">
        <v>509</v>
      </c>
      <c r="D55" s="14" t="s">
        <v>510</v>
      </c>
      <c r="E55" s="13">
        <v>1331</v>
      </c>
      <c r="F55" s="12" t="s">
        <v>439</v>
      </c>
      <c r="G55" s="12" t="s">
        <v>167</v>
      </c>
      <c r="H55" s="15">
        <v>45000</v>
      </c>
      <c r="I55" s="12"/>
      <c r="J55" s="12"/>
      <c r="K55" s="29">
        <v>20000</v>
      </c>
      <c r="L55" s="30"/>
      <c r="M55" s="15">
        <v>65000</v>
      </c>
      <c r="N55" s="35" t="s">
        <v>1892</v>
      </c>
    </row>
    <row r="56" spans="1:14" ht="45" x14ac:dyDescent="0.25">
      <c r="A56" s="242">
        <v>10</v>
      </c>
      <c r="B56" s="13">
        <v>2510222</v>
      </c>
      <c r="C56" s="14" t="s">
        <v>172</v>
      </c>
      <c r="D56" s="14" t="s">
        <v>173</v>
      </c>
      <c r="E56" s="13">
        <v>1342</v>
      </c>
      <c r="F56" s="12" t="s">
        <v>148</v>
      </c>
      <c r="G56" s="12" t="s">
        <v>169</v>
      </c>
      <c r="H56" s="15">
        <v>2896983.16</v>
      </c>
      <c r="I56" s="12"/>
      <c r="J56" s="12"/>
      <c r="K56" s="29"/>
      <c r="L56" s="30">
        <v>100000</v>
      </c>
      <c r="M56" s="15">
        <v>2796983.16</v>
      </c>
      <c r="N56" s="94" t="s">
        <v>1797</v>
      </c>
    </row>
    <row r="57" spans="1:14" ht="45" x14ac:dyDescent="0.2">
      <c r="A57" s="242">
        <v>11</v>
      </c>
      <c r="B57" s="13">
        <v>1100122</v>
      </c>
      <c r="C57" s="14" t="s">
        <v>226</v>
      </c>
      <c r="D57" s="14" t="s">
        <v>227</v>
      </c>
      <c r="E57" s="13">
        <v>1413</v>
      </c>
      <c r="F57" s="12" t="s">
        <v>142</v>
      </c>
      <c r="G57" s="12" t="s">
        <v>58</v>
      </c>
      <c r="H57" s="15">
        <v>3964122.65</v>
      </c>
      <c r="I57" s="12"/>
      <c r="J57" s="12"/>
      <c r="K57" s="29"/>
      <c r="L57" s="30">
        <v>20000</v>
      </c>
      <c r="M57" s="15">
        <v>3944122.65</v>
      </c>
      <c r="N57" s="35" t="s">
        <v>1799</v>
      </c>
    </row>
    <row r="58" spans="1:14" ht="45" x14ac:dyDescent="0.2">
      <c r="A58" s="242">
        <v>11</v>
      </c>
      <c r="B58" s="13">
        <v>1100122</v>
      </c>
      <c r="C58" s="14" t="s">
        <v>226</v>
      </c>
      <c r="D58" s="14" t="s">
        <v>227</v>
      </c>
      <c r="E58" s="13">
        <v>1421</v>
      </c>
      <c r="F58" s="12" t="s">
        <v>142</v>
      </c>
      <c r="G58" s="12" t="s">
        <v>59</v>
      </c>
      <c r="H58" s="15">
        <v>1112859.45</v>
      </c>
      <c r="I58" s="12"/>
      <c r="J58" s="12"/>
      <c r="K58" s="29"/>
      <c r="L58" s="30">
        <v>20000</v>
      </c>
      <c r="M58" s="15">
        <v>1092859.45</v>
      </c>
      <c r="N58" s="35" t="s">
        <v>1799</v>
      </c>
    </row>
    <row r="59" spans="1:14" ht="45" x14ac:dyDescent="0.2">
      <c r="A59" s="242">
        <v>11</v>
      </c>
      <c r="B59" s="13">
        <v>1100122</v>
      </c>
      <c r="C59" s="14" t="s">
        <v>226</v>
      </c>
      <c r="D59" s="14" t="s">
        <v>227</v>
      </c>
      <c r="E59" s="13">
        <v>1431</v>
      </c>
      <c r="F59" s="12" t="s">
        <v>142</v>
      </c>
      <c r="G59" s="12" t="s">
        <v>60</v>
      </c>
      <c r="H59" s="15">
        <v>1208369</v>
      </c>
      <c r="I59" s="12"/>
      <c r="J59" s="12"/>
      <c r="K59" s="29"/>
      <c r="L59" s="30">
        <v>20000</v>
      </c>
      <c r="M59" s="15">
        <v>1188369</v>
      </c>
      <c r="N59" s="35" t="s">
        <v>1799</v>
      </c>
    </row>
    <row r="60" spans="1:14" ht="30" x14ac:dyDescent="0.2">
      <c r="A60" s="242" t="s">
        <v>1882</v>
      </c>
      <c r="B60" s="13">
        <v>1500522</v>
      </c>
      <c r="C60" s="14" t="s">
        <v>205</v>
      </c>
      <c r="D60" s="14" t="s">
        <v>206</v>
      </c>
      <c r="E60" s="13">
        <v>1542</v>
      </c>
      <c r="F60" s="12" t="s">
        <v>142</v>
      </c>
      <c r="G60" s="12" t="s">
        <v>63</v>
      </c>
      <c r="H60" s="15">
        <v>162309.25</v>
      </c>
      <c r="I60" s="12"/>
      <c r="J60" s="12"/>
      <c r="K60" s="29">
        <v>19000</v>
      </c>
      <c r="L60" s="12"/>
      <c r="M60" s="15">
        <v>181309.25</v>
      </c>
      <c r="N60" s="35" t="s">
        <v>1886</v>
      </c>
    </row>
    <row r="61" spans="1:14" ht="30" x14ac:dyDescent="0.2">
      <c r="A61" s="242" t="s">
        <v>1882</v>
      </c>
      <c r="B61" s="13">
        <v>1500522</v>
      </c>
      <c r="C61" s="14" t="s">
        <v>288</v>
      </c>
      <c r="D61" s="14" t="s">
        <v>289</v>
      </c>
      <c r="E61" s="13">
        <v>1542</v>
      </c>
      <c r="F61" s="12" t="s">
        <v>142</v>
      </c>
      <c r="G61" s="12" t="s">
        <v>63</v>
      </c>
      <c r="H61" s="15">
        <v>26222.86</v>
      </c>
      <c r="I61" s="12"/>
      <c r="J61" s="12"/>
      <c r="K61" s="29">
        <v>4</v>
      </c>
      <c r="L61" s="12"/>
      <c r="M61" s="15">
        <v>26226.86</v>
      </c>
      <c r="N61" s="35" t="s">
        <v>1886</v>
      </c>
    </row>
    <row r="62" spans="1:14" ht="30" x14ac:dyDescent="0.2">
      <c r="A62" s="242" t="s">
        <v>1882</v>
      </c>
      <c r="B62" s="13">
        <v>1500522</v>
      </c>
      <c r="C62" s="14" t="s">
        <v>400</v>
      </c>
      <c r="D62" s="14" t="s">
        <v>401</v>
      </c>
      <c r="E62" s="13">
        <v>1542</v>
      </c>
      <c r="F62" s="12" t="s">
        <v>402</v>
      </c>
      <c r="G62" s="12" t="s">
        <v>63</v>
      </c>
      <c r="H62" s="15">
        <v>335288.48</v>
      </c>
      <c r="I62" s="12"/>
      <c r="J62" s="12"/>
      <c r="K62" s="29">
        <v>1600</v>
      </c>
      <c r="L62" s="12"/>
      <c r="M62" s="15">
        <v>336888.48</v>
      </c>
      <c r="N62" s="35" t="s">
        <v>1886</v>
      </c>
    </row>
    <row r="63" spans="1:14" ht="30" x14ac:dyDescent="0.2">
      <c r="A63" s="242" t="s">
        <v>1882</v>
      </c>
      <c r="B63" s="13">
        <v>1500522</v>
      </c>
      <c r="C63" s="14" t="s">
        <v>433</v>
      </c>
      <c r="D63" s="14" t="s">
        <v>434</v>
      </c>
      <c r="E63" s="13">
        <v>1542</v>
      </c>
      <c r="F63" s="12" t="s">
        <v>402</v>
      </c>
      <c r="G63" s="12" t="s">
        <v>63</v>
      </c>
      <c r="H63" s="15">
        <v>110030.07</v>
      </c>
      <c r="I63" s="12"/>
      <c r="J63" s="12"/>
      <c r="K63" s="29">
        <v>1700</v>
      </c>
      <c r="L63" s="30"/>
      <c r="M63" s="15">
        <v>111730.07</v>
      </c>
      <c r="N63" s="35" t="s">
        <v>1886</v>
      </c>
    </row>
    <row r="64" spans="1:14" ht="30" x14ac:dyDescent="0.2">
      <c r="A64" s="242" t="s">
        <v>1882</v>
      </c>
      <c r="B64" s="13">
        <v>1500522</v>
      </c>
      <c r="C64" s="14" t="s">
        <v>509</v>
      </c>
      <c r="D64" s="14" t="s">
        <v>510</v>
      </c>
      <c r="E64" s="13">
        <v>1542</v>
      </c>
      <c r="F64" s="12" t="s">
        <v>439</v>
      </c>
      <c r="G64" s="12" t="s">
        <v>63</v>
      </c>
      <c r="H64" s="15">
        <v>893887.06</v>
      </c>
      <c r="I64" s="12"/>
      <c r="J64" s="12"/>
      <c r="K64" s="29"/>
      <c r="L64" s="30">
        <v>42273</v>
      </c>
      <c r="M64" s="15">
        <v>851614.06</v>
      </c>
      <c r="N64" s="35" t="s">
        <v>1886</v>
      </c>
    </row>
    <row r="65" spans="1:14" ht="30" x14ac:dyDescent="0.2">
      <c r="A65" s="242" t="s">
        <v>1882</v>
      </c>
      <c r="B65" s="13">
        <v>1500522</v>
      </c>
      <c r="C65" s="14" t="s">
        <v>514</v>
      </c>
      <c r="D65" s="14" t="s">
        <v>515</v>
      </c>
      <c r="E65" s="13">
        <v>1542</v>
      </c>
      <c r="F65" s="12" t="s">
        <v>439</v>
      </c>
      <c r="G65" s="12" t="s">
        <v>63</v>
      </c>
      <c r="H65" s="15">
        <v>647928.89</v>
      </c>
      <c r="I65" s="12"/>
      <c r="J65" s="12"/>
      <c r="K65" s="29">
        <v>11100</v>
      </c>
      <c r="L65" s="46"/>
      <c r="M65" s="15">
        <v>659028.89</v>
      </c>
      <c r="N65" s="35" t="s">
        <v>1886</v>
      </c>
    </row>
    <row r="66" spans="1:14" ht="30" x14ac:dyDescent="0.2">
      <c r="A66" s="242" t="s">
        <v>1882</v>
      </c>
      <c r="B66" s="13">
        <v>1500522</v>
      </c>
      <c r="C66" s="14" t="s">
        <v>518</v>
      </c>
      <c r="D66" s="14" t="s">
        <v>519</v>
      </c>
      <c r="E66" s="13">
        <v>1542</v>
      </c>
      <c r="F66" s="12" t="s">
        <v>298</v>
      </c>
      <c r="G66" s="12" t="s">
        <v>63</v>
      </c>
      <c r="H66" s="15">
        <v>164290.85</v>
      </c>
      <c r="I66" s="12"/>
      <c r="J66" s="12"/>
      <c r="K66" s="29">
        <v>4700</v>
      </c>
      <c r="L66" s="12"/>
      <c r="M66" s="15">
        <v>168990.85</v>
      </c>
      <c r="N66" s="35" t="s">
        <v>1886</v>
      </c>
    </row>
    <row r="67" spans="1:14" ht="30" x14ac:dyDescent="0.2">
      <c r="A67" s="242" t="s">
        <v>1882</v>
      </c>
      <c r="B67" s="13">
        <v>1500522</v>
      </c>
      <c r="C67" s="14" t="s">
        <v>526</v>
      </c>
      <c r="D67" s="14" t="s">
        <v>527</v>
      </c>
      <c r="E67" s="13">
        <v>1542</v>
      </c>
      <c r="F67" s="12" t="s">
        <v>298</v>
      </c>
      <c r="G67" s="12" t="s">
        <v>63</v>
      </c>
      <c r="H67" s="15">
        <v>94247.5</v>
      </c>
      <c r="I67" s="12"/>
      <c r="J67" s="12"/>
      <c r="K67" s="29">
        <v>960</v>
      </c>
      <c r="L67" s="12"/>
      <c r="M67" s="15">
        <v>95207.5</v>
      </c>
      <c r="N67" s="35" t="s">
        <v>1886</v>
      </c>
    </row>
    <row r="68" spans="1:14" ht="30" x14ac:dyDescent="0.2">
      <c r="A68" s="242" t="s">
        <v>1882</v>
      </c>
      <c r="B68" s="13">
        <v>1500522</v>
      </c>
      <c r="C68" s="14" t="s">
        <v>530</v>
      </c>
      <c r="D68" s="14" t="s">
        <v>531</v>
      </c>
      <c r="E68" s="13">
        <v>1542</v>
      </c>
      <c r="F68" s="12" t="s">
        <v>31</v>
      </c>
      <c r="G68" s="12" t="s">
        <v>63</v>
      </c>
      <c r="H68" s="15">
        <v>114403.06</v>
      </c>
      <c r="I68" s="12"/>
      <c r="J68" s="12"/>
      <c r="K68" s="29">
        <v>3200</v>
      </c>
      <c r="L68" s="12"/>
      <c r="M68" s="15">
        <v>117603.06</v>
      </c>
      <c r="N68" s="35" t="s">
        <v>1886</v>
      </c>
    </row>
    <row r="69" spans="1:14" ht="30" x14ac:dyDescent="0.2">
      <c r="A69" s="242" t="s">
        <v>1882</v>
      </c>
      <c r="B69" s="13">
        <v>1500522</v>
      </c>
      <c r="C69" s="14" t="s">
        <v>542</v>
      </c>
      <c r="D69" s="14" t="s">
        <v>543</v>
      </c>
      <c r="E69" s="13">
        <v>1542</v>
      </c>
      <c r="F69" s="12" t="s">
        <v>216</v>
      </c>
      <c r="G69" s="12" t="s">
        <v>63</v>
      </c>
      <c r="H69" s="15">
        <v>58425.72</v>
      </c>
      <c r="I69" s="12"/>
      <c r="J69" s="12"/>
      <c r="K69" s="29">
        <v>9</v>
      </c>
      <c r="L69" s="30"/>
      <c r="M69" s="15">
        <v>58434.720000000001</v>
      </c>
      <c r="N69" s="35" t="s">
        <v>1886</v>
      </c>
    </row>
    <row r="70" spans="1:14" ht="30" x14ac:dyDescent="0.2">
      <c r="A70" s="242" t="s">
        <v>1883</v>
      </c>
      <c r="B70" s="13">
        <v>1500522</v>
      </c>
      <c r="C70" s="14" t="s">
        <v>400</v>
      </c>
      <c r="D70" s="14" t="s">
        <v>401</v>
      </c>
      <c r="E70" s="13">
        <v>1543</v>
      </c>
      <c r="F70" s="12" t="s">
        <v>402</v>
      </c>
      <c r="G70" s="12" t="s">
        <v>64</v>
      </c>
      <c r="H70" s="15">
        <v>256320.14</v>
      </c>
      <c r="I70" s="12"/>
      <c r="J70" s="12"/>
      <c r="K70" s="29">
        <v>2100</v>
      </c>
      <c r="L70" s="12"/>
      <c r="M70" s="15">
        <v>258420.14</v>
      </c>
      <c r="N70" s="35" t="s">
        <v>1886</v>
      </c>
    </row>
    <row r="71" spans="1:14" ht="30" x14ac:dyDescent="0.2">
      <c r="A71" s="242" t="s">
        <v>1883</v>
      </c>
      <c r="B71" s="13">
        <v>1500522</v>
      </c>
      <c r="C71" s="14" t="s">
        <v>417</v>
      </c>
      <c r="D71" s="14" t="s">
        <v>418</v>
      </c>
      <c r="E71" s="13">
        <v>1543</v>
      </c>
      <c r="F71" s="12" t="s">
        <v>419</v>
      </c>
      <c r="G71" s="12" t="s">
        <v>64</v>
      </c>
      <c r="H71" s="15">
        <v>406774.02</v>
      </c>
      <c r="I71" s="12"/>
      <c r="J71" s="12"/>
      <c r="K71" s="29">
        <v>400</v>
      </c>
      <c r="L71" s="106"/>
      <c r="M71" s="15">
        <v>407174.02</v>
      </c>
      <c r="N71" s="35" t="s">
        <v>1886</v>
      </c>
    </row>
    <row r="72" spans="1:14" ht="30" x14ac:dyDescent="0.2">
      <c r="A72" s="242" t="s">
        <v>1883</v>
      </c>
      <c r="B72" s="13">
        <v>1500522</v>
      </c>
      <c r="C72" s="14" t="s">
        <v>433</v>
      </c>
      <c r="D72" s="14" t="s">
        <v>434</v>
      </c>
      <c r="E72" s="13">
        <v>1543</v>
      </c>
      <c r="F72" s="12" t="s">
        <v>402</v>
      </c>
      <c r="G72" s="12" t="s">
        <v>64</v>
      </c>
      <c r="H72" s="15">
        <v>95326.36</v>
      </c>
      <c r="I72" s="12"/>
      <c r="J72" s="12"/>
      <c r="K72" s="29">
        <v>800</v>
      </c>
      <c r="L72" s="30"/>
      <c r="M72" s="15">
        <v>96126.36</v>
      </c>
      <c r="N72" s="35" t="s">
        <v>1886</v>
      </c>
    </row>
    <row r="73" spans="1:14" ht="30" x14ac:dyDescent="0.2">
      <c r="A73" s="242" t="s">
        <v>1883</v>
      </c>
      <c r="B73" s="13">
        <v>1500522</v>
      </c>
      <c r="C73" s="14" t="s">
        <v>509</v>
      </c>
      <c r="D73" s="14" t="s">
        <v>510</v>
      </c>
      <c r="E73" s="13">
        <v>1543</v>
      </c>
      <c r="F73" s="12" t="s">
        <v>439</v>
      </c>
      <c r="G73" s="12" t="s">
        <v>64</v>
      </c>
      <c r="H73" s="15">
        <v>774281.41</v>
      </c>
      <c r="I73" s="12"/>
      <c r="J73" s="12"/>
      <c r="K73" s="29"/>
      <c r="L73" s="30">
        <v>21600</v>
      </c>
      <c r="M73" s="15">
        <v>752681.41</v>
      </c>
      <c r="N73" s="35" t="s">
        <v>1886</v>
      </c>
    </row>
    <row r="74" spans="1:14" ht="30" x14ac:dyDescent="0.2">
      <c r="A74" s="242" t="s">
        <v>1883</v>
      </c>
      <c r="B74" s="13">
        <v>1500522</v>
      </c>
      <c r="C74" s="14" t="s">
        <v>514</v>
      </c>
      <c r="D74" s="14" t="s">
        <v>515</v>
      </c>
      <c r="E74" s="13">
        <v>1543</v>
      </c>
      <c r="F74" s="12" t="s">
        <v>439</v>
      </c>
      <c r="G74" s="12" t="s">
        <v>64</v>
      </c>
      <c r="H74" s="15">
        <v>579341.55000000005</v>
      </c>
      <c r="I74" s="12"/>
      <c r="J74" s="12"/>
      <c r="K74" s="29">
        <v>11200</v>
      </c>
      <c r="L74" s="46"/>
      <c r="M74" s="15">
        <v>590541.55000000005</v>
      </c>
      <c r="N74" s="35" t="s">
        <v>1886</v>
      </c>
    </row>
    <row r="75" spans="1:14" ht="30" x14ac:dyDescent="0.2">
      <c r="A75" s="242" t="s">
        <v>1883</v>
      </c>
      <c r="B75" s="13">
        <v>1500522</v>
      </c>
      <c r="C75" s="14" t="s">
        <v>518</v>
      </c>
      <c r="D75" s="14" t="s">
        <v>519</v>
      </c>
      <c r="E75" s="13">
        <v>1543</v>
      </c>
      <c r="F75" s="12" t="s">
        <v>298</v>
      </c>
      <c r="G75" s="12" t="s">
        <v>64</v>
      </c>
      <c r="H75" s="15">
        <v>145396.1</v>
      </c>
      <c r="I75" s="12"/>
      <c r="J75" s="12"/>
      <c r="K75" s="29">
        <v>4100</v>
      </c>
      <c r="L75" s="12"/>
      <c r="M75" s="15">
        <v>149496.1</v>
      </c>
      <c r="N75" s="35" t="s">
        <v>1886</v>
      </c>
    </row>
    <row r="76" spans="1:14" ht="30" x14ac:dyDescent="0.2">
      <c r="A76" s="242" t="s">
        <v>1883</v>
      </c>
      <c r="B76" s="13">
        <v>1500522</v>
      </c>
      <c r="C76" s="14" t="s">
        <v>526</v>
      </c>
      <c r="D76" s="14" t="s">
        <v>527</v>
      </c>
      <c r="E76" s="13">
        <v>1543</v>
      </c>
      <c r="F76" s="12" t="s">
        <v>298</v>
      </c>
      <c r="G76" s="12" t="s">
        <v>64</v>
      </c>
      <c r="H76" s="15">
        <v>74483.45</v>
      </c>
      <c r="I76" s="12"/>
      <c r="J76" s="12"/>
      <c r="K76" s="29">
        <v>900</v>
      </c>
      <c r="L76" s="12"/>
      <c r="M76" s="15">
        <v>75383.45</v>
      </c>
      <c r="N76" s="35" t="s">
        <v>1886</v>
      </c>
    </row>
    <row r="77" spans="1:14" ht="30" x14ac:dyDescent="0.2">
      <c r="A77" s="242" t="s">
        <v>1883</v>
      </c>
      <c r="B77" s="13">
        <v>1500522</v>
      </c>
      <c r="C77" s="14" t="s">
        <v>530</v>
      </c>
      <c r="D77" s="14" t="s">
        <v>531</v>
      </c>
      <c r="E77" s="13">
        <v>1543</v>
      </c>
      <c r="F77" s="12" t="s">
        <v>31</v>
      </c>
      <c r="G77" s="12" t="s">
        <v>64</v>
      </c>
      <c r="H77" s="15">
        <v>99345.78</v>
      </c>
      <c r="I77" s="12"/>
      <c r="J77" s="12"/>
      <c r="K77" s="29">
        <v>2100</v>
      </c>
      <c r="L77" s="12"/>
      <c r="M77" s="15">
        <v>101445.78</v>
      </c>
      <c r="N77" s="35" t="s">
        <v>1886</v>
      </c>
    </row>
    <row r="78" spans="1:14" ht="30" x14ac:dyDescent="0.2">
      <c r="A78" s="242" t="s">
        <v>1884</v>
      </c>
      <c r="B78" s="13">
        <v>1500522</v>
      </c>
      <c r="C78" s="14" t="s">
        <v>70</v>
      </c>
      <c r="D78" s="14" t="s">
        <v>71</v>
      </c>
      <c r="E78" s="13">
        <v>1544</v>
      </c>
      <c r="F78" s="12" t="s">
        <v>72</v>
      </c>
      <c r="G78" s="12" t="s">
        <v>65</v>
      </c>
      <c r="H78" s="15">
        <v>20267.099999999999</v>
      </c>
      <c r="I78" s="12"/>
      <c r="J78" s="12"/>
      <c r="K78" s="29">
        <v>4000</v>
      </c>
      <c r="L78" s="30"/>
      <c r="M78" s="15">
        <v>24267.1</v>
      </c>
      <c r="N78" s="35" t="s">
        <v>1886</v>
      </c>
    </row>
    <row r="79" spans="1:14" ht="30" x14ac:dyDescent="0.2">
      <c r="A79" s="242" t="s">
        <v>1884</v>
      </c>
      <c r="B79" s="13">
        <v>1500522</v>
      </c>
      <c r="C79" s="14" t="s">
        <v>116</v>
      </c>
      <c r="D79" s="14" t="s">
        <v>117</v>
      </c>
      <c r="E79" s="13">
        <v>1544</v>
      </c>
      <c r="F79" s="12" t="s">
        <v>118</v>
      </c>
      <c r="G79" s="12" t="s">
        <v>65</v>
      </c>
      <c r="H79" s="15">
        <v>13154.1</v>
      </c>
      <c r="I79" s="12"/>
      <c r="J79" s="12"/>
      <c r="K79" s="29">
        <v>4700</v>
      </c>
      <c r="L79" s="30"/>
      <c r="M79" s="15">
        <v>17854.099999999999</v>
      </c>
      <c r="N79" s="35" t="s">
        <v>1886</v>
      </c>
    </row>
    <row r="80" spans="1:14" ht="30" x14ac:dyDescent="0.2">
      <c r="A80" s="242" t="s">
        <v>1884</v>
      </c>
      <c r="B80" s="13">
        <v>1500522</v>
      </c>
      <c r="C80" s="14" t="s">
        <v>140</v>
      </c>
      <c r="D80" s="14" t="s">
        <v>141</v>
      </c>
      <c r="E80" s="13">
        <v>1544</v>
      </c>
      <c r="F80" s="12" t="s">
        <v>142</v>
      </c>
      <c r="G80" s="12" t="s">
        <v>65</v>
      </c>
      <c r="H80" s="15">
        <v>7065.06</v>
      </c>
      <c r="I80" s="12"/>
      <c r="J80" s="12"/>
      <c r="K80" s="29">
        <v>2300</v>
      </c>
      <c r="L80" s="30"/>
      <c r="M80" s="15">
        <v>9365.0600000000013</v>
      </c>
      <c r="N80" s="35" t="s">
        <v>1886</v>
      </c>
    </row>
    <row r="81" spans="1:14" ht="30" x14ac:dyDescent="0.2">
      <c r="A81" s="242" t="s">
        <v>1884</v>
      </c>
      <c r="B81" s="13">
        <v>1500522</v>
      </c>
      <c r="C81" s="14" t="s">
        <v>146</v>
      </c>
      <c r="D81" s="14" t="s">
        <v>147</v>
      </c>
      <c r="E81" s="13">
        <v>1544</v>
      </c>
      <c r="F81" s="12" t="s">
        <v>148</v>
      </c>
      <c r="G81" s="12" t="s">
        <v>65</v>
      </c>
      <c r="H81" s="15">
        <v>1832.18</v>
      </c>
      <c r="I81" s="12"/>
      <c r="J81" s="12"/>
      <c r="K81" s="29">
        <v>700</v>
      </c>
      <c r="L81" s="30"/>
      <c r="M81" s="15">
        <v>2532.1800000000003</v>
      </c>
      <c r="N81" s="35" t="s">
        <v>1886</v>
      </c>
    </row>
    <row r="82" spans="1:14" ht="30" x14ac:dyDescent="0.2">
      <c r="A82" s="242" t="s">
        <v>1884</v>
      </c>
      <c r="B82" s="13">
        <v>1500522</v>
      </c>
      <c r="C82" s="14" t="s">
        <v>155</v>
      </c>
      <c r="D82" s="14" t="s">
        <v>156</v>
      </c>
      <c r="E82" s="13">
        <v>1544</v>
      </c>
      <c r="F82" s="12" t="s">
        <v>157</v>
      </c>
      <c r="G82" s="12" t="s">
        <v>65</v>
      </c>
      <c r="H82" s="15">
        <v>25357.73</v>
      </c>
      <c r="I82" s="12"/>
      <c r="J82" s="12"/>
      <c r="K82" s="29">
        <v>8700</v>
      </c>
      <c r="L82" s="30"/>
      <c r="M82" s="15">
        <v>34057.729999999996</v>
      </c>
      <c r="N82" s="35" t="s">
        <v>1886</v>
      </c>
    </row>
    <row r="83" spans="1:14" ht="30" x14ac:dyDescent="0.2">
      <c r="A83" s="242" t="s">
        <v>1884</v>
      </c>
      <c r="B83" s="13">
        <v>1500522</v>
      </c>
      <c r="C83" s="14" t="s">
        <v>276</v>
      </c>
      <c r="D83" s="14" t="s">
        <v>277</v>
      </c>
      <c r="E83" s="13">
        <v>1544</v>
      </c>
      <c r="F83" s="12" t="s">
        <v>264</v>
      </c>
      <c r="G83" s="12" t="s">
        <v>65</v>
      </c>
      <c r="H83" s="15">
        <v>92392.23</v>
      </c>
      <c r="I83" s="12"/>
      <c r="J83" s="12"/>
      <c r="K83" s="29"/>
      <c r="L83" s="30">
        <v>20400</v>
      </c>
      <c r="M83" s="15">
        <v>71992.23</v>
      </c>
      <c r="N83" s="35" t="s">
        <v>1886</v>
      </c>
    </row>
    <row r="84" spans="1:14" ht="30" x14ac:dyDescent="0.2">
      <c r="A84" s="242" t="s">
        <v>1884</v>
      </c>
      <c r="B84" s="13">
        <v>1500522</v>
      </c>
      <c r="C84" s="14" t="s">
        <v>433</v>
      </c>
      <c r="D84" s="14" t="s">
        <v>434</v>
      </c>
      <c r="E84" s="13">
        <v>1544</v>
      </c>
      <c r="F84" s="12" t="s">
        <v>402</v>
      </c>
      <c r="G84" s="12" t="s">
        <v>65</v>
      </c>
      <c r="H84" s="15">
        <v>20243.349999999999</v>
      </c>
      <c r="I84" s="12"/>
      <c r="J84" s="12"/>
      <c r="K84" s="29">
        <v>1402</v>
      </c>
      <c r="L84" s="30"/>
      <c r="M84" s="15">
        <v>21645.35</v>
      </c>
      <c r="N84" s="35" t="s">
        <v>1886</v>
      </c>
    </row>
    <row r="85" spans="1:14" ht="30" x14ac:dyDescent="0.2">
      <c r="A85" s="242" t="s">
        <v>1884</v>
      </c>
      <c r="B85" s="13">
        <v>1500522</v>
      </c>
      <c r="C85" s="14" t="s">
        <v>437</v>
      </c>
      <c r="D85" s="14" t="s">
        <v>438</v>
      </c>
      <c r="E85" s="13">
        <v>1544</v>
      </c>
      <c r="F85" s="12" t="s">
        <v>439</v>
      </c>
      <c r="G85" s="12" t="s">
        <v>65</v>
      </c>
      <c r="H85" s="15">
        <v>94375.96</v>
      </c>
      <c r="I85" s="12"/>
      <c r="J85" s="12"/>
      <c r="K85" s="29"/>
      <c r="L85" s="30">
        <v>4760</v>
      </c>
      <c r="M85" s="15">
        <v>89615.96</v>
      </c>
      <c r="N85" s="35" t="s">
        <v>1886</v>
      </c>
    </row>
    <row r="86" spans="1:14" ht="30" x14ac:dyDescent="0.2">
      <c r="A86" s="242" t="s">
        <v>1884</v>
      </c>
      <c r="B86" s="13">
        <v>1500522</v>
      </c>
      <c r="C86" s="14" t="s">
        <v>509</v>
      </c>
      <c r="D86" s="14" t="s">
        <v>510</v>
      </c>
      <c r="E86" s="13">
        <v>1544</v>
      </c>
      <c r="F86" s="12" t="s">
        <v>439</v>
      </c>
      <c r="G86" s="12" t="s">
        <v>65</v>
      </c>
      <c r="H86" s="15">
        <v>137592.14000000001</v>
      </c>
      <c r="I86" s="12"/>
      <c r="J86" s="12"/>
      <c r="K86" s="29">
        <v>11000</v>
      </c>
      <c r="L86" s="30"/>
      <c r="M86" s="15">
        <v>148592.14000000001</v>
      </c>
      <c r="N86" s="226" t="s">
        <v>1886</v>
      </c>
    </row>
    <row r="87" spans="1:14" ht="30" x14ac:dyDescent="0.2">
      <c r="A87" s="242" t="s">
        <v>1884</v>
      </c>
      <c r="B87" s="13">
        <v>1500522</v>
      </c>
      <c r="C87" s="14" t="s">
        <v>518</v>
      </c>
      <c r="D87" s="14" t="s">
        <v>519</v>
      </c>
      <c r="E87" s="13">
        <v>1544</v>
      </c>
      <c r="F87" s="12" t="s">
        <v>298</v>
      </c>
      <c r="G87" s="12" t="s">
        <v>65</v>
      </c>
      <c r="H87" s="15">
        <v>30164.69</v>
      </c>
      <c r="I87" s="12"/>
      <c r="J87" s="12"/>
      <c r="K87" s="29">
        <v>2300</v>
      </c>
      <c r="L87" s="30"/>
      <c r="M87" s="15">
        <v>32464.69</v>
      </c>
      <c r="N87" s="35" t="s">
        <v>1886</v>
      </c>
    </row>
    <row r="88" spans="1:14" ht="30" x14ac:dyDescent="0.2">
      <c r="A88" s="242" t="s">
        <v>1884</v>
      </c>
      <c r="B88" s="13">
        <v>1500522</v>
      </c>
      <c r="C88" s="14" t="s">
        <v>526</v>
      </c>
      <c r="D88" s="14" t="s">
        <v>527</v>
      </c>
      <c r="E88" s="13">
        <v>1544</v>
      </c>
      <c r="F88" s="12" t="s">
        <v>298</v>
      </c>
      <c r="G88" s="12" t="s">
        <v>65</v>
      </c>
      <c r="H88" s="15">
        <v>17955.68</v>
      </c>
      <c r="I88" s="12"/>
      <c r="J88" s="12"/>
      <c r="K88" s="29">
        <v>618</v>
      </c>
      <c r="L88" s="30"/>
      <c r="M88" s="15">
        <v>18573.68</v>
      </c>
      <c r="N88" s="35" t="s">
        <v>1886</v>
      </c>
    </row>
    <row r="89" spans="1:14" ht="30" x14ac:dyDescent="0.2">
      <c r="A89" s="242" t="s">
        <v>1884</v>
      </c>
      <c r="B89" s="13">
        <v>1500522</v>
      </c>
      <c r="C89" s="14" t="s">
        <v>530</v>
      </c>
      <c r="D89" s="14" t="s">
        <v>531</v>
      </c>
      <c r="E89" s="13">
        <v>1544</v>
      </c>
      <c r="F89" s="12" t="s">
        <v>31</v>
      </c>
      <c r="G89" s="12" t="s">
        <v>65</v>
      </c>
      <c r="H89" s="15">
        <v>21221.1</v>
      </c>
      <c r="I89" s="12"/>
      <c r="J89" s="12"/>
      <c r="K89" s="29">
        <v>320</v>
      </c>
      <c r="L89" s="30"/>
      <c r="M89" s="15">
        <v>21541.1</v>
      </c>
      <c r="N89" s="35" t="s">
        <v>1886</v>
      </c>
    </row>
    <row r="90" spans="1:14" ht="30" x14ac:dyDescent="0.2">
      <c r="A90" s="242" t="s">
        <v>1884</v>
      </c>
      <c r="B90" s="13">
        <v>1500522</v>
      </c>
      <c r="C90" s="14" t="s">
        <v>538</v>
      </c>
      <c r="D90" s="14" t="s">
        <v>539</v>
      </c>
      <c r="E90" s="13">
        <v>1544</v>
      </c>
      <c r="F90" s="12" t="s">
        <v>451</v>
      </c>
      <c r="G90" s="12" t="s">
        <v>65</v>
      </c>
      <c r="H90" s="15">
        <v>16087.48</v>
      </c>
      <c r="I90" s="12"/>
      <c r="J90" s="12"/>
      <c r="K90" s="29">
        <v>120</v>
      </c>
      <c r="L90" s="30"/>
      <c r="M90" s="15">
        <v>16207.48</v>
      </c>
      <c r="N90" s="35" t="s">
        <v>1886</v>
      </c>
    </row>
    <row r="91" spans="1:14" ht="30" x14ac:dyDescent="0.2">
      <c r="A91" s="242" t="s">
        <v>1884</v>
      </c>
      <c r="B91" s="13">
        <v>1500522</v>
      </c>
      <c r="C91" s="14" t="s">
        <v>546</v>
      </c>
      <c r="D91" s="14" t="s">
        <v>547</v>
      </c>
      <c r="E91" s="13">
        <v>1544</v>
      </c>
      <c r="F91" s="12" t="s">
        <v>309</v>
      </c>
      <c r="G91" s="12" t="s">
        <v>65</v>
      </c>
      <c r="H91" s="15">
        <v>40639.120000000003</v>
      </c>
      <c r="I91" s="12"/>
      <c r="J91" s="12"/>
      <c r="K91" s="29"/>
      <c r="L91" s="30">
        <v>11000</v>
      </c>
      <c r="M91" s="15">
        <v>29639.120000000003</v>
      </c>
      <c r="N91" s="35" t="s">
        <v>1886</v>
      </c>
    </row>
    <row r="92" spans="1:14" ht="45" x14ac:dyDescent="0.2">
      <c r="A92" s="242">
        <v>11</v>
      </c>
      <c r="B92" s="13">
        <v>1100122</v>
      </c>
      <c r="C92" s="14" t="s">
        <v>226</v>
      </c>
      <c r="D92" s="14" t="s">
        <v>227</v>
      </c>
      <c r="E92" s="13">
        <v>1548</v>
      </c>
      <c r="F92" s="12" t="s">
        <v>142</v>
      </c>
      <c r="G92" s="12" t="s">
        <v>181</v>
      </c>
      <c r="H92" s="15">
        <v>90000</v>
      </c>
      <c r="I92" s="12"/>
      <c r="J92" s="12"/>
      <c r="K92" s="29">
        <v>80000</v>
      </c>
      <c r="L92" s="30"/>
      <c r="M92" s="15">
        <v>170000</v>
      </c>
      <c r="N92" s="35" t="s">
        <v>1799</v>
      </c>
    </row>
    <row r="93" spans="1:14" ht="30" x14ac:dyDescent="0.2">
      <c r="A93" s="242">
        <v>43</v>
      </c>
      <c r="B93" s="13">
        <v>1500522</v>
      </c>
      <c r="C93" s="14" t="s">
        <v>538</v>
      </c>
      <c r="D93" s="14" t="s">
        <v>539</v>
      </c>
      <c r="E93" s="13">
        <v>1611</v>
      </c>
      <c r="F93" s="12" t="s">
        <v>451</v>
      </c>
      <c r="G93" s="12" t="s">
        <v>459</v>
      </c>
      <c r="H93" s="15">
        <v>1560000</v>
      </c>
      <c r="I93" s="12"/>
      <c r="J93" s="12"/>
      <c r="K93" s="12"/>
      <c r="L93" s="30">
        <v>596500</v>
      </c>
      <c r="M93" s="15">
        <v>963500</v>
      </c>
      <c r="N93" s="35" t="s">
        <v>1865</v>
      </c>
    </row>
    <row r="94" spans="1:14" ht="45" x14ac:dyDescent="0.25">
      <c r="A94" s="242">
        <v>10</v>
      </c>
      <c r="B94" s="13">
        <v>2510222</v>
      </c>
      <c r="C94" s="44" t="s">
        <v>172</v>
      </c>
      <c r="D94" s="44" t="s">
        <v>173</v>
      </c>
      <c r="E94" s="13">
        <v>1711</v>
      </c>
      <c r="F94" s="34" t="s">
        <v>148</v>
      </c>
      <c r="G94" s="34" t="s">
        <v>1798</v>
      </c>
      <c r="H94" s="15">
        <v>0</v>
      </c>
      <c r="I94" s="12"/>
      <c r="J94" s="12"/>
      <c r="K94" s="29">
        <v>100000</v>
      </c>
      <c r="L94" s="30"/>
      <c r="M94" s="15">
        <v>100000</v>
      </c>
      <c r="N94" s="94" t="s">
        <v>1797</v>
      </c>
    </row>
    <row r="95" spans="1:14" ht="16.5" x14ac:dyDescent="0.25">
      <c r="A95" s="258" t="s">
        <v>1907</v>
      </c>
      <c r="B95" s="259"/>
      <c r="C95" s="259"/>
      <c r="D95" s="259"/>
      <c r="E95" s="259"/>
      <c r="F95" s="259"/>
      <c r="G95" s="260"/>
      <c r="H95" s="253">
        <f t="shared" ref="H95:L95" si="0">SUM(H4:H94)</f>
        <v>82612379.810000002</v>
      </c>
      <c r="I95" s="253">
        <f t="shared" si="0"/>
        <v>0</v>
      </c>
      <c r="J95" s="253">
        <f t="shared" si="0"/>
        <v>0</v>
      </c>
      <c r="K95" s="253">
        <f t="shared" si="0"/>
        <v>931433</v>
      </c>
      <c r="L95" s="253">
        <f t="shared" si="0"/>
        <v>1527933</v>
      </c>
      <c r="M95" s="253">
        <f>SUM(M4:M94)</f>
        <v>82015879.810000002</v>
      </c>
    </row>
    <row r="96" spans="1:14" ht="75" x14ac:dyDescent="0.2">
      <c r="A96" s="242">
        <v>33</v>
      </c>
      <c r="B96" s="13">
        <v>1100122</v>
      </c>
      <c r="C96" s="14" t="s">
        <v>70</v>
      </c>
      <c r="D96" s="14" t="s">
        <v>71</v>
      </c>
      <c r="E96" s="13">
        <v>2111</v>
      </c>
      <c r="F96" s="12" t="s">
        <v>72</v>
      </c>
      <c r="G96" s="12" t="s">
        <v>37</v>
      </c>
      <c r="H96" s="15">
        <v>56407</v>
      </c>
      <c r="I96" s="12"/>
      <c r="J96" s="12"/>
      <c r="K96" s="29">
        <v>30000</v>
      </c>
      <c r="L96" s="30"/>
      <c r="M96" s="15">
        <v>86407</v>
      </c>
      <c r="N96" s="35" t="s">
        <v>1826</v>
      </c>
    </row>
    <row r="97" spans="1:14" ht="75" x14ac:dyDescent="0.2">
      <c r="A97" s="242">
        <v>18</v>
      </c>
      <c r="B97" s="13">
        <v>2510222</v>
      </c>
      <c r="C97" s="14" t="s">
        <v>172</v>
      </c>
      <c r="D97" s="14" t="s">
        <v>174</v>
      </c>
      <c r="E97" s="13">
        <v>2111</v>
      </c>
      <c r="F97" s="12" t="s">
        <v>148</v>
      </c>
      <c r="G97" s="12" t="s">
        <v>37</v>
      </c>
      <c r="H97" s="15">
        <v>210000</v>
      </c>
      <c r="I97" s="12"/>
      <c r="J97" s="12"/>
      <c r="K97" s="29">
        <v>30000</v>
      </c>
      <c r="L97" s="30"/>
      <c r="M97" s="15">
        <v>240000</v>
      </c>
      <c r="N97" s="35" t="s">
        <v>1805</v>
      </c>
    </row>
    <row r="98" spans="1:14" ht="60" x14ac:dyDescent="0.25">
      <c r="A98" s="242">
        <v>2</v>
      </c>
      <c r="B98" s="13">
        <v>1100122</v>
      </c>
      <c r="C98" s="14" t="s">
        <v>276</v>
      </c>
      <c r="D98" s="14" t="s">
        <v>277</v>
      </c>
      <c r="E98" s="13">
        <v>2111</v>
      </c>
      <c r="F98" s="12" t="s">
        <v>264</v>
      </c>
      <c r="G98" s="12" t="s">
        <v>37</v>
      </c>
      <c r="H98" s="15">
        <v>80906.559999999998</v>
      </c>
      <c r="I98" s="12"/>
      <c r="J98" s="12"/>
      <c r="K98" s="29">
        <v>15000</v>
      </c>
      <c r="L98" s="30"/>
      <c r="M98" s="15">
        <v>95906.559999999998</v>
      </c>
      <c r="N98" s="94" t="s">
        <v>1787</v>
      </c>
    </row>
    <row r="99" spans="1:14" ht="30" x14ac:dyDescent="0.2">
      <c r="A99" s="242">
        <v>36</v>
      </c>
      <c r="B99" s="13">
        <v>1100122</v>
      </c>
      <c r="C99" s="14" t="s">
        <v>484</v>
      </c>
      <c r="D99" s="14" t="s">
        <v>485</v>
      </c>
      <c r="E99" s="13">
        <v>2111</v>
      </c>
      <c r="F99" s="12" t="s">
        <v>486</v>
      </c>
      <c r="G99" s="12" t="s">
        <v>37</v>
      </c>
      <c r="H99" s="15">
        <v>46575</v>
      </c>
      <c r="I99" s="12"/>
      <c r="J99" s="12"/>
      <c r="K99" s="29">
        <v>43780.14</v>
      </c>
      <c r="L99" s="12"/>
      <c r="M99" s="15">
        <v>90355.14</v>
      </c>
      <c r="N99" s="35" t="s">
        <v>1829</v>
      </c>
    </row>
    <row r="100" spans="1:14" ht="45" x14ac:dyDescent="0.2">
      <c r="A100" s="242">
        <v>1</v>
      </c>
      <c r="B100" s="13">
        <v>1100122</v>
      </c>
      <c r="C100" s="14" t="s">
        <v>140</v>
      </c>
      <c r="D100" s="14" t="s">
        <v>141</v>
      </c>
      <c r="E100" s="13">
        <v>2112</v>
      </c>
      <c r="F100" s="12" t="s">
        <v>142</v>
      </c>
      <c r="G100" s="12" t="s">
        <v>38</v>
      </c>
      <c r="H100" s="15">
        <v>5000</v>
      </c>
      <c r="I100" s="12"/>
      <c r="J100" s="12"/>
      <c r="K100" s="29">
        <v>10000</v>
      </c>
      <c r="L100" s="46"/>
      <c r="M100" s="15">
        <v>15000</v>
      </c>
      <c r="N100" s="35" t="s">
        <v>1786</v>
      </c>
    </row>
    <row r="101" spans="1:14" ht="30" x14ac:dyDescent="0.2">
      <c r="A101" s="39" t="s">
        <v>1833</v>
      </c>
      <c r="B101" s="36">
        <v>1100122</v>
      </c>
      <c r="C101" s="55" t="s">
        <v>226</v>
      </c>
      <c r="D101" s="55" t="s">
        <v>227</v>
      </c>
      <c r="E101" s="36">
        <v>2112</v>
      </c>
      <c r="F101" s="56" t="s">
        <v>142</v>
      </c>
      <c r="G101" s="12" t="s">
        <v>38</v>
      </c>
      <c r="H101" s="43">
        <v>0</v>
      </c>
      <c r="I101" s="41"/>
      <c r="J101" s="41"/>
      <c r="K101" s="42">
        <v>16068</v>
      </c>
      <c r="L101" s="38"/>
      <c r="M101" s="15">
        <f>+K101</f>
        <v>16068</v>
      </c>
      <c r="N101" s="35" t="s">
        <v>1834</v>
      </c>
    </row>
    <row r="102" spans="1:14" ht="60" x14ac:dyDescent="0.25">
      <c r="A102" s="242">
        <v>2</v>
      </c>
      <c r="B102" s="13">
        <v>1100122</v>
      </c>
      <c r="C102" s="14" t="s">
        <v>276</v>
      </c>
      <c r="D102" s="14" t="s">
        <v>277</v>
      </c>
      <c r="E102" s="13">
        <v>2121</v>
      </c>
      <c r="F102" s="12" t="s">
        <v>264</v>
      </c>
      <c r="G102" s="12" t="s">
        <v>119</v>
      </c>
      <c r="H102" s="15">
        <v>65021</v>
      </c>
      <c r="I102" s="12"/>
      <c r="J102" s="12"/>
      <c r="K102" s="29"/>
      <c r="L102" s="30">
        <v>30000</v>
      </c>
      <c r="M102" s="15">
        <v>35021</v>
      </c>
      <c r="N102" s="94" t="s">
        <v>1787</v>
      </c>
    </row>
    <row r="103" spans="1:14" ht="60" x14ac:dyDescent="0.2">
      <c r="A103" s="242">
        <v>27</v>
      </c>
      <c r="B103" s="13">
        <v>1100122</v>
      </c>
      <c r="C103" s="14" t="s">
        <v>391</v>
      </c>
      <c r="D103" s="14" t="s">
        <v>392</v>
      </c>
      <c r="E103" s="13">
        <v>2121</v>
      </c>
      <c r="F103" s="12" t="s">
        <v>142</v>
      </c>
      <c r="G103" s="12" t="s">
        <v>119</v>
      </c>
      <c r="H103" s="15">
        <v>5175</v>
      </c>
      <c r="I103" s="12"/>
      <c r="J103" s="12"/>
      <c r="K103" s="30"/>
      <c r="L103" s="30">
        <v>3870</v>
      </c>
      <c r="M103" s="15">
        <v>1305</v>
      </c>
      <c r="N103" s="35" t="s">
        <v>1818</v>
      </c>
    </row>
    <row r="104" spans="1:14" ht="30" x14ac:dyDescent="0.2">
      <c r="A104" s="242">
        <v>21</v>
      </c>
      <c r="B104" s="13">
        <v>1100122</v>
      </c>
      <c r="C104" s="14" t="s">
        <v>406</v>
      </c>
      <c r="D104" s="14" t="s">
        <v>407</v>
      </c>
      <c r="E104" s="13">
        <v>2121</v>
      </c>
      <c r="F104" s="12" t="s">
        <v>408</v>
      </c>
      <c r="G104" s="12" t="s">
        <v>119</v>
      </c>
      <c r="H104" s="15">
        <v>5000</v>
      </c>
      <c r="I104" s="12"/>
      <c r="J104" s="12"/>
      <c r="K104" s="12"/>
      <c r="L104" s="30">
        <v>5000</v>
      </c>
      <c r="M104" s="15">
        <v>0</v>
      </c>
      <c r="N104" s="35" t="s">
        <v>1806</v>
      </c>
    </row>
    <row r="105" spans="1:14" ht="45" x14ac:dyDescent="0.2">
      <c r="A105" s="242">
        <v>37</v>
      </c>
      <c r="B105" s="13">
        <v>1100122</v>
      </c>
      <c r="C105" s="14" t="s">
        <v>429</v>
      </c>
      <c r="D105" s="14" t="s">
        <v>430</v>
      </c>
      <c r="E105" s="13">
        <v>2121</v>
      </c>
      <c r="F105" s="12" t="s">
        <v>142</v>
      </c>
      <c r="G105" s="12" t="s">
        <v>119</v>
      </c>
      <c r="H105" s="15">
        <v>41400</v>
      </c>
      <c r="I105" s="12"/>
      <c r="J105" s="12"/>
      <c r="K105" s="29"/>
      <c r="L105" s="30">
        <v>41400</v>
      </c>
      <c r="M105" s="15">
        <v>0</v>
      </c>
      <c r="N105" s="35" t="s">
        <v>1830</v>
      </c>
    </row>
    <row r="106" spans="1:14" ht="30" x14ac:dyDescent="0.2">
      <c r="A106" s="242">
        <v>21</v>
      </c>
      <c r="B106" s="13">
        <v>1100122</v>
      </c>
      <c r="C106" s="14" t="s">
        <v>406</v>
      </c>
      <c r="D106" s="14" t="s">
        <v>407</v>
      </c>
      <c r="E106" s="13">
        <v>2141</v>
      </c>
      <c r="F106" s="12" t="s">
        <v>408</v>
      </c>
      <c r="G106" s="12" t="s">
        <v>39</v>
      </c>
      <c r="H106" s="15">
        <v>7000</v>
      </c>
      <c r="I106" s="12"/>
      <c r="J106" s="12"/>
      <c r="K106" s="12"/>
      <c r="L106" s="30">
        <v>7000</v>
      </c>
      <c r="M106" s="15">
        <v>0</v>
      </c>
      <c r="N106" s="35" t="s">
        <v>1806</v>
      </c>
    </row>
    <row r="107" spans="1:14" ht="30" x14ac:dyDescent="0.2">
      <c r="A107" s="242">
        <v>36</v>
      </c>
      <c r="B107" s="13">
        <v>1100122</v>
      </c>
      <c r="C107" s="14" t="s">
        <v>484</v>
      </c>
      <c r="D107" s="14" t="s">
        <v>485</v>
      </c>
      <c r="E107" s="13">
        <v>2141</v>
      </c>
      <c r="F107" s="12" t="s">
        <v>486</v>
      </c>
      <c r="G107" s="12" t="s">
        <v>39</v>
      </c>
      <c r="H107" s="15">
        <v>31050</v>
      </c>
      <c r="I107" s="12"/>
      <c r="J107" s="12"/>
      <c r="K107" s="12"/>
      <c r="L107" s="30">
        <v>22735.58</v>
      </c>
      <c r="M107" s="15">
        <v>8314.4199999999983</v>
      </c>
      <c r="N107" s="35" t="s">
        <v>1829</v>
      </c>
    </row>
    <row r="108" spans="1:14" ht="45" x14ac:dyDescent="0.2">
      <c r="A108" s="242">
        <v>16</v>
      </c>
      <c r="B108" s="13">
        <v>1100122</v>
      </c>
      <c r="C108" s="14" t="s">
        <v>514</v>
      </c>
      <c r="D108" s="14" t="s">
        <v>515</v>
      </c>
      <c r="E108" s="13">
        <v>2141</v>
      </c>
      <c r="F108" s="12" t="s">
        <v>439</v>
      </c>
      <c r="G108" s="12" t="s">
        <v>39</v>
      </c>
      <c r="H108" s="15">
        <v>6963</v>
      </c>
      <c r="I108" s="12"/>
      <c r="J108" s="12"/>
      <c r="K108" s="46"/>
      <c r="L108" s="30">
        <v>6963</v>
      </c>
      <c r="M108" s="15">
        <v>0</v>
      </c>
      <c r="N108" s="226" t="s">
        <v>1810</v>
      </c>
    </row>
    <row r="109" spans="1:14" ht="30" x14ac:dyDescent="0.2">
      <c r="A109" s="242">
        <v>35</v>
      </c>
      <c r="B109" s="13">
        <v>1100122</v>
      </c>
      <c r="C109" s="14" t="s">
        <v>538</v>
      </c>
      <c r="D109" s="14" t="s">
        <v>539</v>
      </c>
      <c r="E109" s="13">
        <v>2141</v>
      </c>
      <c r="F109" s="12" t="s">
        <v>451</v>
      </c>
      <c r="G109" s="12" t="s">
        <v>39</v>
      </c>
      <c r="H109" s="15">
        <v>26492</v>
      </c>
      <c r="I109" s="12"/>
      <c r="J109" s="12"/>
      <c r="K109" s="29">
        <v>25000</v>
      </c>
      <c r="L109" s="46"/>
      <c r="M109" s="15">
        <v>51492</v>
      </c>
      <c r="N109" s="35" t="s">
        <v>1828</v>
      </c>
    </row>
    <row r="110" spans="1:14" ht="45" x14ac:dyDescent="0.2">
      <c r="A110" s="242">
        <v>28</v>
      </c>
      <c r="B110" s="13">
        <v>1100122</v>
      </c>
      <c r="C110" s="14" t="s">
        <v>222</v>
      </c>
      <c r="D110" s="14" t="s">
        <v>223</v>
      </c>
      <c r="E110" s="13">
        <v>2161</v>
      </c>
      <c r="F110" s="12" t="s">
        <v>142</v>
      </c>
      <c r="G110" s="12" t="s">
        <v>40</v>
      </c>
      <c r="H110" s="15">
        <v>8590.5</v>
      </c>
      <c r="I110" s="12"/>
      <c r="J110" s="12"/>
      <c r="K110" s="29">
        <v>3000</v>
      </c>
      <c r="L110" s="46"/>
      <c r="M110" s="15">
        <v>11590.5</v>
      </c>
      <c r="N110" s="35" t="s">
        <v>1819</v>
      </c>
    </row>
    <row r="111" spans="1:14" ht="60" x14ac:dyDescent="0.2">
      <c r="A111" s="242">
        <v>27</v>
      </c>
      <c r="B111" s="13">
        <v>1100122</v>
      </c>
      <c r="C111" s="14" t="s">
        <v>391</v>
      </c>
      <c r="D111" s="14" t="s">
        <v>392</v>
      </c>
      <c r="E111" s="13">
        <v>2161</v>
      </c>
      <c r="F111" s="12" t="s">
        <v>142</v>
      </c>
      <c r="G111" s="12" t="s">
        <v>40</v>
      </c>
      <c r="H111" s="15">
        <v>65625</v>
      </c>
      <c r="I111" s="12"/>
      <c r="J111" s="12"/>
      <c r="K111" s="29">
        <v>23614</v>
      </c>
      <c r="L111" s="30"/>
      <c r="M111" s="15">
        <v>89239</v>
      </c>
      <c r="N111" s="35" t="s">
        <v>1818</v>
      </c>
    </row>
    <row r="112" spans="1:14" ht="30" x14ac:dyDescent="0.2">
      <c r="A112" s="242">
        <v>15</v>
      </c>
      <c r="B112" s="68">
        <v>1100122</v>
      </c>
      <c r="C112" s="248" t="s">
        <v>518</v>
      </c>
      <c r="D112" s="248" t="s">
        <v>519</v>
      </c>
      <c r="E112" s="68">
        <v>2161</v>
      </c>
      <c r="F112" s="71" t="s">
        <v>298</v>
      </c>
      <c r="G112" s="12" t="s">
        <v>40</v>
      </c>
      <c r="H112" s="72">
        <v>195000</v>
      </c>
      <c r="I112" s="71"/>
      <c r="J112" s="71"/>
      <c r="K112" s="70">
        <v>30000</v>
      </c>
      <c r="L112" s="102"/>
      <c r="M112" s="72">
        <v>225000</v>
      </c>
      <c r="N112" s="35" t="s">
        <v>1804</v>
      </c>
    </row>
    <row r="113" spans="1:14" ht="60" x14ac:dyDescent="0.25">
      <c r="A113" s="242">
        <v>2</v>
      </c>
      <c r="B113" s="13">
        <v>1100122</v>
      </c>
      <c r="C113" s="14" t="s">
        <v>276</v>
      </c>
      <c r="D113" s="14" t="s">
        <v>277</v>
      </c>
      <c r="E113" s="13">
        <v>2171</v>
      </c>
      <c r="F113" s="12" t="s">
        <v>264</v>
      </c>
      <c r="G113" s="12" t="s">
        <v>182</v>
      </c>
      <c r="H113" s="15">
        <v>23567</v>
      </c>
      <c r="I113" s="12"/>
      <c r="J113" s="12"/>
      <c r="K113" s="29">
        <v>15712</v>
      </c>
      <c r="L113" s="30"/>
      <c r="M113" s="15">
        <v>39279</v>
      </c>
      <c r="N113" s="94" t="s">
        <v>1787</v>
      </c>
    </row>
    <row r="114" spans="1:14" ht="45" x14ac:dyDescent="0.2">
      <c r="A114" s="242" t="s">
        <v>1835</v>
      </c>
      <c r="B114" s="13">
        <v>1100122</v>
      </c>
      <c r="C114" s="14" t="s">
        <v>226</v>
      </c>
      <c r="D114" s="14" t="s">
        <v>227</v>
      </c>
      <c r="E114" s="13">
        <v>2211</v>
      </c>
      <c r="F114" s="12" t="s">
        <v>142</v>
      </c>
      <c r="G114" s="12" t="s">
        <v>183</v>
      </c>
      <c r="H114" s="15">
        <v>107122</v>
      </c>
      <c r="I114" s="12"/>
      <c r="J114" s="12"/>
      <c r="K114" s="29">
        <v>80000</v>
      </c>
      <c r="L114" s="30"/>
      <c r="M114" s="15">
        <v>187122</v>
      </c>
      <c r="N114" s="35" t="s">
        <v>1837</v>
      </c>
    </row>
    <row r="115" spans="1:14" ht="45" x14ac:dyDescent="0.2">
      <c r="A115" s="242">
        <v>29</v>
      </c>
      <c r="B115" s="13">
        <v>1100122</v>
      </c>
      <c r="C115" s="14" t="s">
        <v>116</v>
      </c>
      <c r="D115" s="14" t="s">
        <v>117</v>
      </c>
      <c r="E115" s="13">
        <v>2212</v>
      </c>
      <c r="F115" s="12" t="s">
        <v>118</v>
      </c>
      <c r="G115" s="12" t="s">
        <v>41</v>
      </c>
      <c r="H115" s="15">
        <v>62100</v>
      </c>
      <c r="I115" s="12"/>
      <c r="J115" s="12"/>
      <c r="K115" s="29">
        <v>156000</v>
      </c>
      <c r="L115" s="30"/>
      <c r="M115" s="15">
        <v>218100</v>
      </c>
      <c r="N115" s="35" t="s">
        <v>1820</v>
      </c>
    </row>
    <row r="116" spans="1:14" ht="45" x14ac:dyDescent="0.2">
      <c r="A116" s="242">
        <v>28</v>
      </c>
      <c r="B116" s="13">
        <v>1100122</v>
      </c>
      <c r="C116" s="14" t="s">
        <v>222</v>
      </c>
      <c r="D116" s="14" t="s">
        <v>223</v>
      </c>
      <c r="E116" s="13">
        <v>2212</v>
      </c>
      <c r="F116" s="12" t="s">
        <v>142</v>
      </c>
      <c r="G116" s="12" t="s">
        <v>41</v>
      </c>
      <c r="H116" s="15">
        <v>12937</v>
      </c>
      <c r="I116" s="12"/>
      <c r="J116" s="12"/>
      <c r="K116" s="29">
        <v>4000</v>
      </c>
      <c r="L116" s="46"/>
      <c r="M116" s="15">
        <v>16937</v>
      </c>
      <c r="N116" s="35" t="s">
        <v>1819</v>
      </c>
    </row>
    <row r="117" spans="1:14" ht="60" x14ac:dyDescent="0.25">
      <c r="A117" s="242">
        <v>2</v>
      </c>
      <c r="B117" s="13">
        <v>1100122</v>
      </c>
      <c r="C117" s="14" t="s">
        <v>276</v>
      </c>
      <c r="D117" s="14" t="s">
        <v>277</v>
      </c>
      <c r="E117" s="13">
        <v>2212</v>
      </c>
      <c r="F117" s="12" t="s">
        <v>264</v>
      </c>
      <c r="G117" s="12" t="s">
        <v>41</v>
      </c>
      <c r="H117" s="15">
        <v>92422.09</v>
      </c>
      <c r="I117" s="12"/>
      <c r="J117" s="12"/>
      <c r="K117" s="29"/>
      <c r="L117" s="30">
        <v>35000</v>
      </c>
      <c r="M117" s="15">
        <v>57422.09</v>
      </c>
      <c r="N117" s="94" t="s">
        <v>1787</v>
      </c>
    </row>
    <row r="118" spans="1:14" ht="60" x14ac:dyDescent="0.25">
      <c r="A118" s="242">
        <v>2</v>
      </c>
      <c r="B118" s="13">
        <v>1100122</v>
      </c>
      <c r="C118" s="14" t="s">
        <v>276</v>
      </c>
      <c r="D118" s="14" t="s">
        <v>277</v>
      </c>
      <c r="E118" s="13">
        <v>2391</v>
      </c>
      <c r="F118" s="12" t="s">
        <v>264</v>
      </c>
      <c r="G118" s="12" t="s">
        <v>265</v>
      </c>
      <c r="H118" s="15">
        <v>10712</v>
      </c>
      <c r="I118" s="12"/>
      <c r="J118" s="12"/>
      <c r="K118" s="29"/>
      <c r="L118" s="30">
        <v>10712</v>
      </c>
      <c r="M118" s="15">
        <v>0</v>
      </c>
      <c r="N118" s="94" t="s">
        <v>1787</v>
      </c>
    </row>
    <row r="119" spans="1:14" ht="45" x14ac:dyDescent="0.2">
      <c r="A119" s="242" t="s">
        <v>1836</v>
      </c>
      <c r="B119" s="13">
        <v>1100122</v>
      </c>
      <c r="C119" s="44" t="s">
        <v>226</v>
      </c>
      <c r="D119" s="44" t="s">
        <v>227</v>
      </c>
      <c r="E119" s="13">
        <v>2411</v>
      </c>
      <c r="F119" s="34" t="s">
        <v>142</v>
      </c>
      <c r="G119" s="12" t="s">
        <v>75</v>
      </c>
      <c r="H119" s="15">
        <v>35000</v>
      </c>
      <c r="I119" s="12"/>
      <c r="J119" s="12"/>
      <c r="K119" s="29"/>
      <c r="L119" s="30">
        <v>15000</v>
      </c>
      <c r="M119" s="15">
        <v>20000</v>
      </c>
      <c r="N119" s="35" t="s">
        <v>1839</v>
      </c>
    </row>
    <row r="120" spans="1:14" ht="90" x14ac:dyDescent="0.2">
      <c r="A120" s="242" t="s">
        <v>1838</v>
      </c>
      <c r="B120" s="13">
        <v>1100122</v>
      </c>
      <c r="C120" s="14" t="s">
        <v>226</v>
      </c>
      <c r="D120" s="14" t="s">
        <v>227</v>
      </c>
      <c r="E120" s="13">
        <v>2421</v>
      </c>
      <c r="F120" s="12" t="s">
        <v>142</v>
      </c>
      <c r="G120" s="12" t="s">
        <v>130</v>
      </c>
      <c r="H120" s="15">
        <v>283000</v>
      </c>
      <c r="I120" s="12"/>
      <c r="J120" s="12"/>
      <c r="K120" s="29"/>
      <c r="L120" s="30">
        <v>150000</v>
      </c>
      <c r="M120" s="15">
        <v>133000</v>
      </c>
      <c r="N120" s="35" t="s">
        <v>1840</v>
      </c>
    </row>
    <row r="121" spans="1:14" ht="45" x14ac:dyDescent="0.2">
      <c r="A121" s="242">
        <v>16</v>
      </c>
      <c r="B121" s="13">
        <v>1100122</v>
      </c>
      <c r="C121" s="14" t="s">
        <v>514</v>
      </c>
      <c r="D121" s="14" t="s">
        <v>515</v>
      </c>
      <c r="E121" s="13">
        <v>2421</v>
      </c>
      <c r="F121" s="12" t="s">
        <v>439</v>
      </c>
      <c r="G121" s="12" t="s">
        <v>130</v>
      </c>
      <c r="H121" s="15">
        <v>5356</v>
      </c>
      <c r="I121" s="12"/>
      <c r="J121" s="12"/>
      <c r="K121" s="46"/>
      <c r="L121" s="30">
        <v>5356</v>
      </c>
      <c r="M121" s="15">
        <v>0</v>
      </c>
      <c r="N121" s="35" t="s">
        <v>1810</v>
      </c>
    </row>
    <row r="122" spans="1:14" ht="45" x14ac:dyDescent="0.2">
      <c r="A122" s="242">
        <v>28</v>
      </c>
      <c r="B122" s="13">
        <v>1100122</v>
      </c>
      <c r="C122" s="14" t="s">
        <v>222</v>
      </c>
      <c r="D122" s="14" t="s">
        <v>223</v>
      </c>
      <c r="E122" s="13">
        <v>2431</v>
      </c>
      <c r="F122" s="12" t="s">
        <v>142</v>
      </c>
      <c r="G122" s="12" t="s">
        <v>76</v>
      </c>
      <c r="H122" s="15">
        <v>5280</v>
      </c>
      <c r="I122" s="12"/>
      <c r="J122" s="12"/>
      <c r="K122" s="29">
        <v>2500</v>
      </c>
      <c r="L122" s="46"/>
      <c r="M122" s="15">
        <v>7780</v>
      </c>
      <c r="N122" s="35" t="s">
        <v>1819</v>
      </c>
    </row>
    <row r="123" spans="1:14" ht="30" x14ac:dyDescent="0.25">
      <c r="A123" s="242" t="s">
        <v>1831</v>
      </c>
      <c r="B123" s="13">
        <v>1100122</v>
      </c>
      <c r="C123" s="14" t="s">
        <v>226</v>
      </c>
      <c r="D123" s="14" t="s">
        <v>227</v>
      </c>
      <c r="E123" s="13">
        <v>2431</v>
      </c>
      <c r="F123" s="12" t="s">
        <v>142</v>
      </c>
      <c r="G123" s="12" t="s">
        <v>76</v>
      </c>
      <c r="H123" s="15">
        <v>103500</v>
      </c>
      <c r="I123" s="12"/>
      <c r="J123" s="12"/>
      <c r="K123" s="29"/>
      <c r="L123" s="30">
        <v>50000</v>
      </c>
      <c r="M123" s="15">
        <v>53500</v>
      </c>
      <c r="N123" s="94" t="s">
        <v>1832</v>
      </c>
    </row>
    <row r="124" spans="1:14" ht="60" x14ac:dyDescent="0.2">
      <c r="A124" s="242" t="s">
        <v>1801</v>
      </c>
      <c r="B124" s="13">
        <v>1100122</v>
      </c>
      <c r="C124" s="14" t="s">
        <v>391</v>
      </c>
      <c r="D124" s="14" t="s">
        <v>392</v>
      </c>
      <c r="E124" s="13">
        <v>2441</v>
      </c>
      <c r="F124" s="12" t="s">
        <v>142</v>
      </c>
      <c r="G124" s="12" t="s">
        <v>77</v>
      </c>
      <c r="H124" s="15">
        <v>28462</v>
      </c>
      <c r="I124" s="12"/>
      <c r="J124" s="12"/>
      <c r="K124" s="12"/>
      <c r="L124" s="30">
        <v>21966</v>
      </c>
      <c r="M124" s="15">
        <v>6496</v>
      </c>
      <c r="N124" s="35" t="s">
        <v>1803</v>
      </c>
    </row>
    <row r="125" spans="1:14" ht="30" x14ac:dyDescent="0.25">
      <c r="A125" s="242">
        <v>9</v>
      </c>
      <c r="B125" s="13">
        <v>1100122</v>
      </c>
      <c r="C125" s="14" t="s">
        <v>391</v>
      </c>
      <c r="D125" s="14" t="s">
        <v>392</v>
      </c>
      <c r="E125" s="13">
        <v>2451</v>
      </c>
      <c r="F125" s="12" t="s">
        <v>142</v>
      </c>
      <c r="G125" s="12" t="s">
        <v>120</v>
      </c>
      <c r="H125" s="15">
        <v>8085</v>
      </c>
      <c r="I125" s="12"/>
      <c r="J125" s="12"/>
      <c r="K125" s="12"/>
      <c r="L125" s="30">
        <v>8085</v>
      </c>
      <c r="M125" s="15">
        <v>0</v>
      </c>
      <c r="N125" s="94" t="s">
        <v>1796</v>
      </c>
    </row>
    <row r="126" spans="1:14" ht="45" x14ac:dyDescent="0.2">
      <c r="A126" s="242">
        <v>29</v>
      </c>
      <c r="B126" s="13">
        <v>1100122</v>
      </c>
      <c r="C126" s="14" t="s">
        <v>116</v>
      </c>
      <c r="D126" s="14" t="s">
        <v>117</v>
      </c>
      <c r="E126" s="13">
        <v>2461</v>
      </c>
      <c r="F126" s="12" t="s">
        <v>118</v>
      </c>
      <c r="G126" s="12" t="s">
        <v>43</v>
      </c>
      <c r="H126" s="15">
        <v>10700</v>
      </c>
      <c r="I126" s="12"/>
      <c r="J126" s="12"/>
      <c r="K126" s="12"/>
      <c r="L126" s="30">
        <v>8000</v>
      </c>
      <c r="M126" s="15">
        <v>2700</v>
      </c>
      <c r="N126" s="35" t="s">
        <v>1820</v>
      </c>
    </row>
    <row r="127" spans="1:14" ht="45" x14ac:dyDescent="0.2">
      <c r="A127" s="242" t="s">
        <v>1836</v>
      </c>
      <c r="B127" s="13">
        <v>1100122</v>
      </c>
      <c r="C127" s="14" t="s">
        <v>226</v>
      </c>
      <c r="D127" s="14" t="s">
        <v>227</v>
      </c>
      <c r="E127" s="13">
        <v>2461</v>
      </c>
      <c r="F127" s="12" t="s">
        <v>142</v>
      </c>
      <c r="G127" s="12" t="s">
        <v>43</v>
      </c>
      <c r="H127" s="15">
        <v>550000</v>
      </c>
      <c r="I127" s="12"/>
      <c r="J127" s="12"/>
      <c r="K127" s="29">
        <v>85000</v>
      </c>
      <c r="L127" s="30"/>
      <c r="M127" s="15">
        <v>635000</v>
      </c>
      <c r="N127" s="35" t="s">
        <v>1839</v>
      </c>
    </row>
    <row r="128" spans="1:14" ht="45" x14ac:dyDescent="0.2">
      <c r="A128" s="242">
        <v>14</v>
      </c>
      <c r="B128" s="13">
        <v>1100122</v>
      </c>
      <c r="C128" s="14" t="s">
        <v>391</v>
      </c>
      <c r="D128" s="14" t="s">
        <v>392</v>
      </c>
      <c r="E128" s="13">
        <v>2461</v>
      </c>
      <c r="F128" s="12" t="s">
        <v>142</v>
      </c>
      <c r="G128" s="12" t="s">
        <v>43</v>
      </c>
      <c r="H128" s="15">
        <v>11990</v>
      </c>
      <c r="I128" s="12"/>
      <c r="J128" s="12"/>
      <c r="K128" s="29">
        <v>10983</v>
      </c>
      <c r="L128" s="12"/>
      <c r="M128" s="15">
        <v>22973</v>
      </c>
      <c r="N128" s="35" t="s">
        <v>1802</v>
      </c>
    </row>
    <row r="129" spans="1:14" ht="45" x14ac:dyDescent="0.2">
      <c r="A129" s="242">
        <v>23</v>
      </c>
      <c r="B129" s="13">
        <v>1100122</v>
      </c>
      <c r="C129" s="14" t="s">
        <v>470</v>
      </c>
      <c r="D129" s="14" t="s">
        <v>471</v>
      </c>
      <c r="E129" s="13">
        <v>2461</v>
      </c>
      <c r="F129" s="12" t="s">
        <v>298</v>
      </c>
      <c r="G129" s="12" t="s">
        <v>43</v>
      </c>
      <c r="H129" s="15">
        <v>10350</v>
      </c>
      <c r="I129" s="12"/>
      <c r="J129" s="12"/>
      <c r="K129" s="29">
        <v>5000</v>
      </c>
      <c r="L129" s="12"/>
      <c r="M129" s="15">
        <v>15350</v>
      </c>
      <c r="N129" s="35" t="s">
        <v>1812</v>
      </c>
    </row>
    <row r="130" spans="1:14" ht="30" x14ac:dyDescent="0.2">
      <c r="A130" s="242">
        <v>36</v>
      </c>
      <c r="B130" s="13">
        <v>1100122</v>
      </c>
      <c r="C130" s="14" t="s">
        <v>484</v>
      </c>
      <c r="D130" s="14" t="s">
        <v>485</v>
      </c>
      <c r="E130" s="13">
        <v>2461</v>
      </c>
      <c r="F130" s="12" t="s">
        <v>486</v>
      </c>
      <c r="G130" s="12" t="s">
        <v>43</v>
      </c>
      <c r="H130" s="15">
        <v>15525</v>
      </c>
      <c r="I130" s="12"/>
      <c r="J130" s="12"/>
      <c r="K130" s="12"/>
      <c r="L130" s="30">
        <v>8843.2000000000007</v>
      </c>
      <c r="M130" s="15">
        <v>6681.7999999999993</v>
      </c>
      <c r="N130" s="35" t="s">
        <v>1829</v>
      </c>
    </row>
    <row r="131" spans="1:14" ht="45" x14ac:dyDescent="0.2">
      <c r="A131" s="242">
        <v>16</v>
      </c>
      <c r="B131" s="13">
        <v>1100122</v>
      </c>
      <c r="C131" s="14" t="s">
        <v>514</v>
      </c>
      <c r="D131" s="14" t="s">
        <v>515</v>
      </c>
      <c r="E131" s="13">
        <v>2461</v>
      </c>
      <c r="F131" s="12" t="s">
        <v>439</v>
      </c>
      <c r="G131" s="12" t="s">
        <v>43</v>
      </c>
      <c r="H131" s="15">
        <v>5356</v>
      </c>
      <c r="I131" s="12"/>
      <c r="J131" s="12"/>
      <c r="K131" s="46"/>
      <c r="L131" s="30">
        <v>5356</v>
      </c>
      <c r="M131" s="15">
        <v>0</v>
      </c>
      <c r="N131" s="35" t="s">
        <v>1810</v>
      </c>
    </row>
    <row r="132" spans="1:14" ht="51" x14ac:dyDescent="0.2">
      <c r="A132" s="242">
        <v>17</v>
      </c>
      <c r="B132" s="13">
        <v>1500522</v>
      </c>
      <c r="C132" s="14" t="s">
        <v>417</v>
      </c>
      <c r="D132" s="14" t="s">
        <v>418</v>
      </c>
      <c r="E132" s="13">
        <v>2471</v>
      </c>
      <c r="F132" s="12" t="s">
        <v>419</v>
      </c>
      <c r="G132" s="12" t="s">
        <v>78</v>
      </c>
      <c r="H132" s="15">
        <v>0</v>
      </c>
      <c r="I132" s="12"/>
      <c r="J132" s="12"/>
      <c r="K132" s="29">
        <v>2000</v>
      </c>
      <c r="L132" s="105"/>
      <c r="M132" s="15">
        <v>2000</v>
      </c>
      <c r="N132" s="47" t="s">
        <v>1856</v>
      </c>
    </row>
    <row r="133" spans="1:14" ht="45" x14ac:dyDescent="0.2">
      <c r="A133" s="242">
        <v>16</v>
      </c>
      <c r="B133" s="13">
        <v>1100122</v>
      </c>
      <c r="C133" s="14" t="s">
        <v>514</v>
      </c>
      <c r="D133" s="14" t="s">
        <v>515</v>
      </c>
      <c r="E133" s="13">
        <v>2471</v>
      </c>
      <c r="F133" s="12" t="s">
        <v>439</v>
      </c>
      <c r="G133" s="12" t="s">
        <v>78</v>
      </c>
      <c r="H133" s="15">
        <v>5356</v>
      </c>
      <c r="I133" s="12"/>
      <c r="J133" s="12"/>
      <c r="K133" s="46"/>
      <c r="L133" s="30">
        <v>5356</v>
      </c>
      <c r="M133" s="15">
        <v>0</v>
      </c>
      <c r="N133" s="35" t="s">
        <v>1810</v>
      </c>
    </row>
    <row r="134" spans="1:14" ht="75" x14ac:dyDescent="0.2">
      <c r="A134" s="242">
        <v>33</v>
      </c>
      <c r="B134" s="13">
        <v>1100122</v>
      </c>
      <c r="C134" s="14" t="s">
        <v>70</v>
      </c>
      <c r="D134" s="14" t="s">
        <v>71</v>
      </c>
      <c r="E134" s="13">
        <v>2481</v>
      </c>
      <c r="F134" s="12" t="s">
        <v>72</v>
      </c>
      <c r="G134" s="12" t="s">
        <v>79</v>
      </c>
      <c r="H134" s="15">
        <v>18100</v>
      </c>
      <c r="I134" s="12"/>
      <c r="J134" s="12"/>
      <c r="K134" s="29"/>
      <c r="L134" s="30">
        <v>18000</v>
      </c>
      <c r="M134" s="15">
        <v>100</v>
      </c>
      <c r="N134" s="35" t="s">
        <v>1826</v>
      </c>
    </row>
    <row r="135" spans="1:14" ht="30" x14ac:dyDescent="0.25">
      <c r="A135" s="242" t="s">
        <v>1831</v>
      </c>
      <c r="B135" s="13">
        <v>1100122</v>
      </c>
      <c r="C135" s="14" t="s">
        <v>226</v>
      </c>
      <c r="D135" s="14" t="s">
        <v>227</v>
      </c>
      <c r="E135" s="13">
        <v>2491</v>
      </c>
      <c r="F135" s="12" t="s">
        <v>142</v>
      </c>
      <c r="G135" s="12" t="s">
        <v>80</v>
      </c>
      <c r="H135" s="15">
        <v>1725000</v>
      </c>
      <c r="I135" s="12"/>
      <c r="J135" s="12"/>
      <c r="K135" s="29"/>
      <c r="L135" s="30">
        <v>200000</v>
      </c>
      <c r="M135" s="15">
        <v>1525000</v>
      </c>
      <c r="N135" s="94" t="s">
        <v>1832</v>
      </c>
    </row>
    <row r="136" spans="1:14" ht="60" x14ac:dyDescent="0.25">
      <c r="A136" s="242">
        <v>2</v>
      </c>
      <c r="B136" s="13">
        <v>1100122</v>
      </c>
      <c r="C136" s="14" t="s">
        <v>276</v>
      </c>
      <c r="D136" s="14" t="s">
        <v>277</v>
      </c>
      <c r="E136" s="13">
        <v>2491</v>
      </c>
      <c r="F136" s="12" t="s">
        <v>264</v>
      </c>
      <c r="G136" s="12" t="s">
        <v>80</v>
      </c>
      <c r="H136" s="15">
        <v>139832.04</v>
      </c>
      <c r="I136" s="12"/>
      <c r="J136" s="12"/>
      <c r="K136" s="29">
        <v>25000</v>
      </c>
      <c r="L136" s="46"/>
      <c r="M136" s="15">
        <v>164832.04</v>
      </c>
      <c r="N136" s="94" t="s">
        <v>1787</v>
      </c>
    </row>
    <row r="137" spans="1:14" ht="30" x14ac:dyDescent="0.2">
      <c r="A137" s="242">
        <v>21</v>
      </c>
      <c r="B137" s="13">
        <v>1100122</v>
      </c>
      <c r="C137" s="14" t="s">
        <v>406</v>
      </c>
      <c r="D137" s="14" t="s">
        <v>407</v>
      </c>
      <c r="E137" s="13">
        <v>2491</v>
      </c>
      <c r="F137" s="12" t="s">
        <v>408</v>
      </c>
      <c r="G137" s="12" t="s">
        <v>80</v>
      </c>
      <c r="H137" s="15">
        <v>7500</v>
      </c>
      <c r="I137" s="12"/>
      <c r="J137" s="12"/>
      <c r="K137" s="12"/>
      <c r="L137" s="30">
        <v>7500</v>
      </c>
      <c r="M137" s="15">
        <v>0</v>
      </c>
      <c r="N137" s="35" t="s">
        <v>1806</v>
      </c>
    </row>
    <row r="138" spans="1:14" ht="45" x14ac:dyDescent="0.2">
      <c r="A138" s="242">
        <v>16</v>
      </c>
      <c r="B138" s="13">
        <v>1100122</v>
      </c>
      <c r="C138" s="14" t="s">
        <v>514</v>
      </c>
      <c r="D138" s="14" t="s">
        <v>515</v>
      </c>
      <c r="E138" s="13">
        <v>2521</v>
      </c>
      <c r="F138" s="12" t="s">
        <v>439</v>
      </c>
      <c r="G138" s="12" t="s">
        <v>403</v>
      </c>
      <c r="H138" s="15">
        <v>37260</v>
      </c>
      <c r="I138" s="12"/>
      <c r="J138" s="12"/>
      <c r="K138" s="46"/>
      <c r="L138" s="30">
        <v>37260</v>
      </c>
      <c r="M138" s="15">
        <v>0</v>
      </c>
      <c r="N138" s="35" t="s">
        <v>1810</v>
      </c>
    </row>
    <row r="139" spans="1:14" ht="45" x14ac:dyDescent="0.2">
      <c r="A139" s="242">
        <v>16</v>
      </c>
      <c r="B139" s="13">
        <v>1100122</v>
      </c>
      <c r="C139" s="14" t="s">
        <v>514</v>
      </c>
      <c r="D139" s="14" t="s">
        <v>515</v>
      </c>
      <c r="E139" s="13">
        <v>2531</v>
      </c>
      <c r="F139" s="12" t="s">
        <v>439</v>
      </c>
      <c r="G139" s="12" t="s">
        <v>121</v>
      </c>
      <c r="H139" s="15">
        <v>3750</v>
      </c>
      <c r="I139" s="12"/>
      <c r="J139" s="12"/>
      <c r="K139" s="46"/>
      <c r="L139" s="30">
        <v>3750</v>
      </c>
      <c r="M139" s="15">
        <v>0</v>
      </c>
      <c r="N139" s="35" t="s">
        <v>1810</v>
      </c>
    </row>
    <row r="140" spans="1:14" ht="60" x14ac:dyDescent="0.2">
      <c r="A140" s="242">
        <v>5</v>
      </c>
      <c r="B140" s="13">
        <v>1100122</v>
      </c>
      <c r="C140" s="14" t="s">
        <v>155</v>
      </c>
      <c r="D140" s="14" t="s">
        <v>156</v>
      </c>
      <c r="E140" s="13">
        <v>2541</v>
      </c>
      <c r="F140" s="12" t="s">
        <v>157</v>
      </c>
      <c r="G140" s="12" t="s">
        <v>159</v>
      </c>
      <c r="H140" s="15">
        <v>53462.5</v>
      </c>
      <c r="I140" s="12"/>
      <c r="J140" s="12"/>
      <c r="K140" s="29">
        <v>40000</v>
      </c>
      <c r="L140" s="12"/>
      <c r="M140" s="15">
        <v>93462.5</v>
      </c>
      <c r="N140" s="35" t="s">
        <v>1793</v>
      </c>
    </row>
    <row r="141" spans="1:14" ht="60" x14ac:dyDescent="0.2">
      <c r="A141" s="242">
        <v>27</v>
      </c>
      <c r="B141" s="13">
        <v>1100122</v>
      </c>
      <c r="C141" s="14" t="s">
        <v>391</v>
      </c>
      <c r="D141" s="14" t="s">
        <v>392</v>
      </c>
      <c r="E141" s="13">
        <v>2561</v>
      </c>
      <c r="F141" s="12" t="s">
        <v>142</v>
      </c>
      <c r="G141" s="12" t="s">
        <v>81</v>
      </c>
      <c r="H141" s="15">
        <v>2717</v>
      </c>
      <c r="I141" s="12"/>
      <c r="J141" s="12"/>
      <c r="K141" s="30"/>
      <c r="L141" s="30">
        <v>1709</v>
      </c>
      <c r="M141" s="15">
        <v>1008</v>
      </c>
      <c r="N141" s="35" t="s">
        <v>1818</v>
      </c>
    </row>
    <row r="142" spans="1:14" ht="30" x14ac:dyDescent="0.2">
      <c r="A142" s="242">
        <v>7</v>
      </c>
      <c r="B142" s="13">
        <v>1100122</v>
      </c>
      <c r="C142" s="14" t="s">
        <v>400</v>
      </c>
      <c r="D142" s="14" t="s">
        <v>401</v>
      </c>
      <c r="E142" s="13">
        <v>2561</v>
      </c>
      <c r="F142" s="12" t="s">
        <v>402</v>
      </c>
      <c r="G142" s="12" t="s">
        <v>81</v>
      </c>
      <c r="H142" s="15">
        <v>2678</v>
      </c>
      <c r="I142" s="12"/>
      <c r="J142" s="12"/>
      <c r="K142" s="29">
        <v>50000</v>
      </c>
      <c r="L142" s="46"/>
      <c r="M142" s="15">
        <v>52678</v>
      </c>
      <c r="N142" s="35" t="s">
        <v>1794</v>
      </c>
    </row>
    <row r="143" spans="1:14" ht="45" x14ac:dyDescent="0.2">
      <c r="A143" s="242">
        <v>16</v>
      </c>
      <c r="B143" s="13">
        <v>1100122</v>
      </c>
      <c r="C143" s="14" t="s">
        <v>514</v>
      </c>
      <c r="D143" s="14" t="s">
        <v>515</v>
      </c>
      <c r="E143" s="13">
        <v>2561</v>
      </c>
      <c r="F143" s="12" t="s">
        <v>439</v>
      </c>
      <c r="G143" s="12" t="s">
        <v>81</v>
      </c>
      <c r="H143" s="15">
        <v>9105</v>
      </c>
      <c r="I143" s="12"/>
      <c r="J143" s="12"/>
      <c r="K143" s="46"/>
      <c r="L143" s="30">
        <v>9105</v>
      </c>
      <c r="M143" s="15">
        <v>0</v>
      </c>
      <c r="N143" s="35" t="s">
        <v>1810</v>
      </c>
    </row>
    <row r="144" spans="1:14" ht="60" x14ac:dyDescent="0.2">
      <c r="A144" s="242">
        <v>5</v>
      </c>
      <c r="B144" s="13">
        <v>1100122</v>
      </c>
      <c r="C144" s="14" t="s">
        <v>155</v>
      </c>
      <c r="D144" s="14" t="s">
        <v>156</v>
      </c>
      <c r="E144" s="13">
        <v>2711</v>
      </c>
      <c r="F144" s="12" t="s">
        <v>157</v>
      </c>
      <c r="G144" s="12" t="s">
        <v>160</v>
      </c>
      <c r="H144" s="15">
        <v>87457.5</v>
      </c>
      <c r="I144" s="12"/>
      <c r="J144" s="12"/>
      <c r="K144" s="29">
        <v>150000</v>
      </c>
      <c r="L144" s="12"/>
      <c r="M144" s="15">
        <v>237457.5</v>
      </c>
      <c r="N144" s="35" t="s">
        <v>1793</v>
      </c>
    </row>
    <row r="145" spans="1:14" ht="60" x14ac:dyDescent="0.2">
      <c r="A145" s="242">
        <v>27</v>
      </c>
      <c r="B145" s="13">
        <v>1100122</v>
      </c>
      <c r="C145" s="14" t="s">
        <v>391</v>
      </c>
      <c r="D145" s="14" t="s">
        <v>392</v>
      </c>
      <c r="E145" s="13">
        <v>2711</v>
      </c>
      <c r="F145" s="12" t="s">
        <v>142</v>
      </c>
      <c r="G145" s="12" t="s">
        <v>160</v>
      </c>
      <c r="H145" s="15">
        <v>1035</v>
      </c>
      <c r="I145" s="12"/>
      <c r="J145" s="12"/>
      <c r="K145" s="30"/>
      <c r="L145" s="30">
        <v>1035</v>
      </c>
      <c r="M145" s="15">
        <v>0</v>
      </c>
      <c r="N145" s="35" t="s">
        <v>1818</v>
      </c>
    </row>
    <row r="146" spans="1:14" ht="45" x14ac:dyDescent="0.2">
      <c r="A146" s="242">
        <v>16</v>
      </c>
      <c r="B146" s="13">
        <v>1100122</v>
      </c>
      <c r="C146" s="14" t="s">
        <v>514</v>
      </c>
      <c r="D146" s="14" t="s">
        <v>515</v>
      </c>
      <c r="E146" s="13">
        <v>2711</v>
      </c>
      <c r="F146" s="12" t="s">
        <v>439</v>
      </c>
      <c r="G146" s="12" t="s">
        <v>160</v>
      </c>
      <c r="H146" s="15">
        <v>26781</v>
      </c>
      <c r="I146" s="12"/>
      <c r="J146" s="12"/>
      <c r="K146" s="46"/>
      <c r="L146" s="30">
        <v>26781</v>
      </c>
      <c r="M146" s="15">
        <v>0</v>
      </c>
      <c r="N146" s="35" t="s">
        <v>1810</v>
      </c>
    </row>
    <row r="147" spans="1:14" ht="30" x14ac:dyDescent="0.25">
      <c r="A147" s="242" t="s">
        <v>1831</v>
      </c>
      <c r="B147" s="13">
        <v>1100122</v>
      </c>
      <c r="C147" s="14" t="s">
        <v>226</v>
      </c>
      <c r="D147" s="14" t="s">
        <v>227</v>
      </c>
      <c r="E147" s="13">
        <v>2721</v>
      </c>
      <c r="F147" s="12" t="s">
        <v>142</v>
      </c>
      <c r="G147" s="12" t="s">
        <v>161</v>
      </c>
      <c r="H147" s="15">
        <v>548550</v>
      </c>
      <c r="I147" s="12"/>
      <c r="J147" s="12"/>
      <c r="K147" s="29"/>
      <c r="L147" s="30">
        <v>548550</v>
      </c>
      <c r="M147" s="15">
        <v>0</v>
      </c>
      <c r="N147" s="94" t="s">
        <v>1832</v>
      </c>
    </row>
    <row r="148" spans="1:14" ht="60" x14ac:dyDescent="0.2">
      <c r="A148" s="242">
        <v>27</v>
      </c>
      <c r="B148" s="13">
        <v>1100122</v>
      </c>
      <c r="C148" s="14" t="s">
        <v>391</v>
      </c>
      <c r="D148" s="14" t="s">
        <v>392</v>
      </c>
      <c r="E148" s="13">
        <v>2721</v>
      </c>
      <c r="F148" s="12" t="s">
        <v>142</v>
      </c>
      <c r="G148" s="12" t="s">
        <v>161</v>
      </c>
      <c r="H148" s="15">
        <v>15000</v>
      </c>
      <c r="I148" s="12"/>
      <c r="J148" s="12"/>
      <c r="K148" s="30"/>
      <c r="L148" s="30">
        <v>15000</v>
      </c>
      <c r="M148" s="15">
        <v>0</v>
      </c>
      <c r="N148" s="35" t="s">
        <v>1818</v>
      </c>
    </row>
    <row r="149" spans="1:14" ht="75" x14ac:dyDescent="0.2">
      <c r="A149" s="242">
        <v>33</v>
      </c>
      <c r="B149" s="13">
        <v>1100122</v>
      </c>
      <c r="C149" s="14" t="s">
        <v>70</v>
      </c>
      <c r="D149" s="14" t="s">
        <v>71</v>
      </c>
      <c r="E149" s="13">
        <v>2722</v>
      </c>
      <c r="F149" s="12" t="s">
        <v>72</v>
      </c>
      <c r="G149" s="12" t="s">
        <v>82</v>
      </c>
      <c r="H149" s="15">
        <v>10350</v>
      </c>
      <c r="I149" s="12"/>
      <c r="J149" s="12"/>
      <c r="K149" s="29"/>
      <c r="L149" s="30">
        <v>10000</v>
      </c>
      <c r="M149" s="15">
        <v>350</v>
      </c>
      <c r="N149" s="35" t="s">
        <v>1826</v>
      </c>
    </row>
    <row r="150" spans="1:14" ht="30" x14ac:dyDescent="0.25">
      <c r="A150" s="242" t="s">
        <v>1831</v>
      </c>
      <c r="B150" s="13">
        <v>1100122</v>
      </c>
      <c r="C150" s="14" t="s">
        <v>226</v>
      </c>
      <c r="D150" s="14" t="s">
        <v>227</v>
      </c>
      <c r="E150" s="13">
        <v>2722</v>
      </c>
      <c r="F150" s="12" t="s">
        <v>142</v>
      </c>
      <c r="G150" s="12" t="s">
        <v>82</v>
      </c>
      <c r="H150" s="15">
        <v>1200000</v>
      </c>
      <c r="I150" s="12"/>
      <c r="J150" s="12"/>
      <c r="K150" s="29"/>
      <c r="L150" s="30">
        <v>500000</v>
      </c>
      <c r="M150" s="15">
        <v>700000</v>
      </c>
      <c r="N150" s="94" t="s">
        <v>1832</v>
      </c>
    </row>
    <row r="151" spans="1:14" ht="75" x14ac:dyDescent="0.2">
      <c r="A151" s="242">
        <v>18</v>
      </c>
      <c r="B151" s="13">
        <v>2510222</v>
      </c>
      <c r="C151" s="14" t="s">
        <v>172</v>
      </c>
      <c r="D151" s="14" t="s">
        <v>174</v>
      </c>
      <c r="E151" s="13">
        <v>2731</v>
      </c>
      <c r="F151" s="12" t="s">
        <v>148</v>
      </c>
      <c r="G151" s="12" t="s">
        <v>187</v>
      </c>
      <c r="H151" s="15">
        <v>10000</v>
      </c>
      <c r="I151" s="12"/>
      <c r="J151" s="12"/>
      <c r="K151" s="29">
        <v>30000</v>
      </c>
      <c r="L151" s="30"/>
      <c r="M151" s="15">
        <v>40000</v>
      </c>
      <c r="N151" s="35" t="s">
        <v>1805</v>
      </c>
    </row>
    <row r="152" spans="1:14" ht="30" x14ac:dyDescent="0.2">
      <c r="A152" s="242">
        <v>7</v>
      </c>
      <c r="B152" s="13">
        <v>1100122</v>
      </c>
      <c r="C152" s="14" t="s">
        <v>400</v>
      </c>
      <c r="D152" s="14" t="s">
        <v>401</v>
      </c>
      <c r="E152" s="13">
        <v>2731</v>
      </c>
      <c r="F152" s="12" t="s">
        <v>402</v>
      </c>
      <c r="G152" s="12" t="s">
        <v>187</v>
      </c>
      <c r="H152" s="15">
        <v>776250</v>
      </c>
      <c r="I152" s="12"/>
      <c r="J152" s="12"/>
      <c r="K152" s="46"/>
      <c r="L152" s="30">
        <v>50000</v>
      </c>
      <c r="M152" s="15">
        <v>726250</v>
      </c>
      <c r="N152" s="35" t="s">
        <v>1794</v>
      </c>
    </row>
    <row r="153" spans="1:14" ht="45" x14ac:dyDescent="0.2">
      <c r="A153" s="242">
        <v>16</v>
      </c>
      <c r="B153" s="13">
        <v>1100122</v>
      </c>
      <c r="C153" s="14" t="s">
        <v>514</v>
      </c>
      <c r="D153" s="14" t="s">
        <v>515</v>
      </c>
      <c r="E153" s="13">
        <v>2741</v>
      </c>
      <c r="F153" s="12" t="s">
        <v>439</v>
      </c>
      <c r="G153" s="12" t="s">
        <v>84</v>
      </c>
      <c r="H153" s="15">
        <v>4285</v>
      </c>
      <c r="I153" s="12"/>
      <c r="J153" s="12"/>
      <c r="K153" s="46"/>
      <c r="L153" s="30">
        <v>4285</v>
      </c>
      <c r="M153" s="15">
        <v>0</v>
      </c>
      <c r="N153" s="35" t="s">
        <v>1810</v>
      </c>
    </row>
    <row r="154" spans="1:14" ht="30" x14ac:dyDescent="0.2">
      <c r="A154" s="242">
        <v>36</v>
      </c>
      <c r="B154" s="13">
        <v>1100122</v>
      </c>
      <c r="C154" s="14" t="s">
        <v>484</v>
      </c>
      <c r="D154" s="14" t="s">
        <v>485</v>
      </c>
      <c r="E154" s="13">
        <v>2911</v>
      </c>
      <c r="F154" s="12" t="s">
        <v>486</v>
      </c>
      <c r="G154" s="12" t="s">
        <v>44</v>
      </c>
      <c r="H154" s="15">
        <v>10350</v>
      </c>
      <c r="I154" s="12"/>
      <c r="J154" s="12"/>
      <c r="K154" s="12"/>
      <c r="L154" s="30">
        <v>9816.4</v>
      </c>
      <c r="M154" s="15">
        <v>533.60000000000036</v>
      </c>
      <c r="N154" s="35" t="s">
        <v>1829</v>
      </c>
    </row>
    <row r="155" spans="1:14" ht="30" x14ac:dyDescent="0.2">
      <c r="A155" s="242">
        <v>13</v>
      </c>
      <c r="B155" s="13">
        <v>1100122</v>
      </c>
      <c r="C155" s="14" t="s">
        <v>391</v>
      </c>
      <c r="D155" s="14" t="s">
        <v>392</v>
      </c>
      <c r="E155" s="13">
        <v>2921</v>
      </c>
      <c r="F155" s="12" t="s">
        <v>142</v>
      </c>
      <c r="G155" s="12" t="s">
        <v>122</v>
      </c>
      <c r="H155" s="15">
        <v>12125</v>
      </c>
      <c r="I155" s="12"/>
      <c r="J155" s="12"/>
      <c r="K155" s="29">
        <v>10983</v>
      </c>
      <c r="L155" s="12"/>
      <c r="M155" s="15">
        <v>23108</v>
      </c>
      <c r="N155" s="35" t="s">
        <v>1800</v>
      </c>
    </row>
    <row r="156" spans="1:14" ht="51" x14ac:dyDescent="0.2">
      <c r="A156" s="242">
        <v>17</v>
      </c>
      <c r="B156" s="13">
        <v>1500522</v>
      </c>
      <c r="C156" s="14" t="s">
        <v>417</v>
      </c>
      <c r="D156" s="14" t="s">
        <v>418</v>
      </c>
      <c r="E156" s="13">
        <v>2921</v>
      </c>
      <c r="F156" s="12" t="s">
        <v>419</v>
      </c>
      <c r="G156" s="12" t="s">
        <v>122</v>
      </c>
      <c r="H156" s="15">
        <v>0</v>
      </c>
      <c r="I156" s="12"/>
      <c r="J156" s="12"/>
      <c r="K156" s="29">
        <v>3000</v>
      </c>
      <c r="L156" s="105"/>
      <c r="M156" s="15">
        <v>3000</v>
      </c>
      <c r="N156" s="47" t="s">
        <v>1856</v>
      </c>
    </row>
    <row r="157" spans="1:14" ht="45" x14ac:dyDescent="0.2">
      <c r="A157" s="242">
        <v>16</v>
      </c>
      <c r="B157" s="13">
        <v>1100122</v>
      </c>
      <c r="C157" s="14" t="s">
        <v>514</v>
      </c>
      <c r="D157" s="14" t="s">
        <v>515</v>
      </c>
      <c r="E157" s="13">
        <v>2921</v>
      </c>
      <c r="F157" s="12" t="s">
        <v>439</v>
      </c>
      <c r="G157" s="12" t="s">
        <v>122</v>
      </c>
      <c r="H157" s="15">
        <v>5356</v>
      </c>
      <c r="I157" s="12"/>
      <c r="J157" s="12"/>
      <c r="K157" s="46"/>
      <c r="L157" s="30">
        <v>5356</v>
      </c>
      <c r="M157" s="15">
        <v>0</v>
      </c>
      <c r="N157" s="35" t="s">
        <v>1810</v>
      </c>
    </row>
    <row r="158" spans="1:14" ht="60" x14ac:dyDescent="0.2">
      <c r="A158" s="242">
        <v>5</v>
      </c>
      <c r="B158" s="13">
        <v>1100122</v>
      </c>
      <c r="C158" s="14" t="s">
        <v>155</v>
      </c>
      <c r="D158" s="14" t="s">
        <v>156</v>
      </c>
      <c r="E158" s="13">
        <v>2961</v>
      </c>
      <c r="F158" s="12" t="s">
        <v>157</v>
      </c>
      <c r="G158" s="12" t="s">
        <v>123</v>
      </c>
      <c r="H158" s="15">
        <v>75000</v>
      </c>
      <c r="I158" s="12"/>
      <c r="J158" s="12"/>
      <c r="K158" s="29">
        <v>80000</v>
      </c>
      <c r="L158" s="12"/>
      <c r="M158" s="15">
        <v>155000</v>
      </c>
      <c r="N158" s="35" t="s">
        <v>1793</v>
      </c>
    </row>
    <row r="159" spans="1:14" ht="45" x14ac:dyDescent="0.2">
      <c r="A159" s="242">
        <v>30</v>
      </c>
      <c r="B159" s="13">
        <v>1100122</v>
      </c>
      <c r="C159" s="14" t="s">
        <v>232</v>
      </c>
      <c r="D159" s="14" t="s">
        <v>233</v>
      </c>
      <c r="E159" s="13">
        <v>2961</v>
      </c>
      <c r="F159" s="12" t="s">
        <v>135</v>
      </c>
      <c r="G159" s="12" t="s">
        <v>123</v>
      </c>
      <c r="H159" s="15">
        <v>30000</v>
      </c>
      <c r="I159" s="12"/>
      <c r="J159" s="12"/>
      <c r="K159" s="29">
        <v>10000</v>
      </c>
      <c r="L159" s="46"/>
      <c r="M159" s="15">
        <v>40000</v>
      </c>
      <c r="N159" s="35" t="s">
        <v>1821</v>
      </c>
    </row>
    <row r="160" spans="1:14" ht="30" x14ac:dyDescent="0.2">
      <c r="A160" s="242">
        <v>21</v>
      </c>
      <c r="B160" s="13">
        <v>1100122</v>
      </c>
      <c r="C160" s="14" t="s">
        <v>406</v>
      </c>
      <c r="D160" s="14" t="s">
        <v>407</v>
      </c>
      <c r="E160" s="13">
        <v>2961</v>
      </c>
      <c r="F160" s="12" t="s">
        <v>408</v>
      </c>
      <c r="G160" s="12" t="s">
        <v>123</v>
      </c>
      <c r="H160" s="15">
        <v>8000</v>
      </c>
      <c r="I160" s="12"/>
      <c r="J160" s="12"/>
      <c r="K160" s="12"/>
      <c r="L160" s="30">
        <v>7131</v>
      </c>
      <c r="M160" s="15">
        <v>869</v>
      </c>
      <c r="N160" s="35" t="s">
        <v>1806</v>
      </c>
    </row>
    <row r="161" spans="1:14" ht="63.75" x14ac:dyDescent="0.2">
      <c r="A161" s="242">
        <v>48</v>
      </c>
      <c r="B161" s="13">
        <v>2510222</v>
      </c>
      <c r="C161" s="44" t="s">
        <v>437</v>
      </c>
      <c r="D161" s="44" t="s">
        <v>438</v>
      </c>
      <c r="E161" s="13">
        <v>2981</v>
      </c>
      <c r="F161" s="34" t="s">
        <v>439</v>
      </c>
      <c r="G161" s="12" t="s">
        <v>299</v>
      </c>
      <c r="H161" s="15">
        <v>0</v>
      </c>
      <c r="I161" s="12"/>
      <c r="J161" s="12"/>
      <c r="K161" s="29">
        <v>150000</v>
      </c>
      <c r="L161" s="12"/>
      <c r="M161" s="15">
        <v>150000</v>
      </c>
      <c r="N161" s="47" t="s">
        <v>1864</v>
      </c>
    </row>
    <row r="162" spans="1:14" ht="45" x14ac:dyDescent="0.2">
      <c r="A162" s="242">
        <v>16</v>
      </c>
      <c r="B162" s="13">
        <v>1100121</v>
      </c>
      <c r="C162" s="14" t="s">
        <v>514</v>
      </c>
      <c r="D162" s="14" t="s">
        <v>515</v>
      </c>
      <c r="E162" s="13">
        <v>2981</v>
      </c>
      <c r="F162" s="12" t="s">
        <v>439</v>
      </c>
      <c r="G162" s="12" t="s">
        <v>299</v>
      </c>
      <c r="H162" s="15">
        <v>650000</v>
      </c>
      <c r="I162" s="12"/>
      <c r="J162" s="12"/>
      <c r="K162" s="46"/>
      <c r="L162" s="30">
        <v>486857.6</v>
      </c>
      <c r="M162" s="15">
        <v>163142.40000000002</v>
      </c>
      <c r="N162" s="35" t="s">
        <v>1810</v>
      </c>
    </row>
    <row r="163" spans="1:14" ht="16.5" x14ac:dyDescent="0.25">
      <c r="A163" s="258" t="s">
        <v>1908</v>
      </c>
      <c r="B163" s="259"/>
      <c r="C163" s="259"/>
      <c r="D163" s="259"/>
      <c r="E163" s="259"/>
      <c r="F163" s="259"/>
      <c r="G163" s="260"/>
      <c r="H163" s="253">
        <f t="shared" ref="H163:L163" si="1">SUM(H96:H162)</f>
        <v>7712969.1900000004</v>
      </c>
      <c r="I163" s="253">
        <f t="shared" si="1"/>
        <v>0</v>
      </c>
      <c r="J163" s="253">
        <f t="shared" si="1"/>
        <v>0</v>
      </c>
      <c r="K163" s="253">
        <f t="shared" si="1"/>
        <v>1136640.1400000001</v>
      </c>
      <c r="L163" s="253">
        <f t="shared" si="1"/>
        <v>2382778.7799999998</v>
      </c>
      <c r="M163" s="253">
        <f>SUM(M96:M162)</f>
        <v>6466830.5499999998</v>
      </c>
      <c r="N163" s="35"/>
    </row>
    <row r="164" spans="1:14" ht="75" x14ac:dyDescent="0.2">
      <c r="A164" s="242">
        <v>18</v>
      </c>
      <c r="B164" s="13">
        <v>2510222</v>
      </c>
      <c r="C164" s="14" t="s">
        <v>172</v>
      </c>
      <c r="D164" s="14" t="s">
        <v>174</v>
      </c>
      <c r="E164" s="13">
        <v>3121</v>
      </c>
      <c r="F164" s="34" t="s">
        <v>148</v>
      </c>
      <c r="G164" s="34" t="s">
        <v>278</v>
      </c>
      <c r="H164" s="15">
        <v>0</v>
      </c>
      <c r="I164" s="12"/>
      <c r="J164" s="12"/>
      <c r="K164" s="29">
        <v>1500</v>
      </c>
      <c r="L164" s="30"/>
      <c r="M164" s="15">
        <v>1500</v>
      </c>
      <c r="N164" s="35" t="s">
        <v>1805</v>
      </c>
    </row>
    <row r="165" spans="1:14" ht="75" x14ac:dyDescent="0.2">
      <c r="A165" s="242">
        <v>40</v>
      </c>
      <c r="B165" s="13">
        <v>1100122</v>
      </c>
      <c r="C165" s="14" t="s">
        <v>542</v>
      </c>
      <c r="D165" s="14" t="s">
        <v>543</v>
      </c>
      <c r="E165" s="13">
        <v>3141</v>
      </c>
      <c r="F165" s="12" t="s">
        <v>216</v>
      </c>
      <c r="G165" s="12" t="s">
        <v>191</v>
      </c>
      <c r="H165" s="15">
        <v>1500668.81</v>
      </c>
      <c r="I165" s="12"/>
      <c r="J165" s="12"/>
      <c r="K165" s="29"/>
      <c r="L165" s="30">
        <v>900000</v>
      </c>
      <c r="M165" s="15">
        <v>600668.81000000006</v>
      </c>
      <c r="N165" s="35" t="s">
        <v>1841</v>
      </c>
    </row>
    <row r="166" spans="1:14" ht="75" x14ac:dyDescent="0.2">
      <c r="A166" s="242">
        <v>40</v>
      </c>
      <c r="B166" s="13">
        <v>1100122</v>
      </c>
      <c r="C166" s="14" t="s">
        <v>542</v>
      </c>
      <c r="D166" s="14" t="s">
        <v>543</v>
      </c>
      <c r="E166" s="13">
        <v>3171</v>
      </c>
      <c r="F166" s="12" t="s">
        <v>216</v>
      </c>
      <c r="G166" s="12" t="s">
        <v>465</v>
      </c>
      <c r="H166" s="15">
        <v>1855524.81</v>
      </c>
      <c r="I166" s="12"/>
      <c r="J166" s="12"/>
      <c r="K166" s="29"/>
      <c r="L166" s="30">
        <v>1300000</v>
      </c>
      <c r="M166" s="15">
        <v>555524.81000000006</v>
      </c>
      <c r="N166" s="35" t="s">
        <v>1841</v>
      </c>
    </row>
    <row r="167" spans="1:14" ht="30" x14ac:dyDescent="0.2">
      <c r="A167" s="242">
        <v>21</v>
      </c>
      <c r="B167" s="13">
        <v>1100122</v>
      </c>
      <c r="C167" s="14" t="s">
        <v>406</v>
      </c>
      <c r="D167" s="14" t="s">
        <v>407</v>
      </c>
      <c r="E167" s="13">
        <v>3182</v>
      </c>
      <c r="F167" s="12" t="s">
        <v>408</v>
      </c>
      <c r="G167" s="12" t="s">
        <v>409</v>
      </c>
      <c r="H167" s="15">
        <v>1500</v>
      </c>
      <c r="I167" s="12"/>
      <c r="J167" s="12"/>
      <c r="K167" s="12"/>
      <c r="L167" s="30">
        <v>1500</v>
      </c>
      <c r="M167" s="15">
        <v>0</v>
      </c>
      <c r="N167" s="35" t="s">
        <v>1806</v>
      </c>
    </row>
    <row r="168" spans="1:14" ht="60" x14ac:dyDescent="0.2">
      <c r="A168" s="242">
        <v>5</v>
      </c>
      <c r="B168" s="13">
        <v>1100122</v>
      </c>
      <c r="C168" s="14" t="s">
        <v>155</v>
      </c>
      <c r="D168" s="14" t="s">
        <v>156</v>
      </c>
      <c r="E168" s="13">
        <v>3221</v>
      </c>
      <c r="F168" s="12" t="s">
        <v>157</v>
      </c>
      <c r="G168" s="12" t="s">
        <v>86</v>
      </c>
      <c r="H168" s="15">
        <v>441738</v>
      </c>
      <c r="I168" s="12"/>
      <c r="J168" s="12"/>
      <c r="K168" s="12"/>
      <c r="L168" s="30">
        <v>270000</v>
      </c>
      <c r="M168" s="15">
        <v>171738</v>
      </c>
      <c r="N168" s="35" t="s">
        <v>1793</v>
      </c>
    </row>
    <row r="169" spans="1:14" ht="75" x14ac:dyDescent="0.2">
      <c r="A169" s="242">
        <v>40</v>
      </c>
      <c r="B169" s="13">
        <v>1100122</v>
      </c>
      <c r="C169" s="14" t="s">
        <v>542</v>
      </c>
      <c r="D169" s="14" t="s">
        <v>543</v>
      </c>
      <c r="E169" s="13">
        <v>3233</v>
      </c>
      <c r="F169" s="12" t="s">
        <v>216</v>
      </c>
      <c r="G169" s="12" t="s">
        <v>246</v>
      </c>
      <c r="H169" s="15">
        <v>1071225</v>
      </c>
      <c r="I169" s="12"/>
      <c r="J169" s="12"/>
      <c r="K169" s="29">
        <v>300000</v>
      </c>
      <c r="L169" s="30"/>
      <c r="M169" s="15">
        <v>1371225</v>
      </c>
      <c r="N169" s="35" t="s">
        <v>1841</v>
      </c>
    </row>
    <row r="170" spans="1:14" ht="60" x14ac:dyDescent="0.2">
      <c r="A170" s="242">
        <v>34</v>
      </c>
      <c r="B170" s="13">
        <v>1500522</v>
      </c>
      <c r="C170" s="14" t="s">
        <v>70</v>
      </c>
      <c r="D170" s="14" t="s">
        <v>71</v>
      </c>
      <c r="E170" s="13">
        <v>3252</v>
      </c>
      <c r="F170" s="12" t="s">
        <v>72</v>
      </c>
      <c r="G170" s="12" t="s">
        <v>113</v>
      </c>
      <c r="H170" s="15">
        <v>100000</v>
      </c>
      <c r="I170" s="12"/>
      <c r="J170" s="12"/>
      <c r="K170" s="29"/>
      <c r="L170" s="30">
        <v>100000</v>
      </c>
      <c r="M170" s="15">
        <v>0</v>
      </c>
      <c r="N170" s="35" t="s">
        <v>1827</v>
      </c>
    </row>
    <row r="171" spans="1:14" ht="30" x14ac:dyDescent="0.2">
      <c r="A171" s="242">
        <v>21</v>
      </c>
      <c r="B171" s="13">
        <v>1100122</v>
      </c>
      <c r="C171" s="14" t="s">
        <v>406</v>
      </c>
      <c r="D171" s="14" t="s">
        <v>407</v>
      </c>
      <c r="E171" s="13">
        <v>3252</v>
      </c>
      <c r="F171" s="12" t="s">
        <v>408</v>
      </c>
      <c r="G171" s="12" t="s">
        <v>113</v>
      </c>
      <c r="H171" s="15">
        <v>41000</v>
      </c>
      <c r="I171" s="12"/>
      <c r="J171" s="12"/>
      <c r="K171" s="12"/>
      <c r="L171" s="30">
        <v>36000</v>
      </c>
      <c r="M171" s="15">
        <v>5000</v>
      </c>
      <c r="N171" s="35" t="s">
        <v>1806</v>
      </c>
    </row>
    <row r="172" spans="1:14" ht="75" x14ac:dyDescent="0.2">
      <c r="A172" s="242">
        <v>18</v>
      </c>
      <c r="B172" s="13">
        <v>2510222</v>
      </c>
      <c r="C172" s="14" t="s">
        <v>172</v>
      </c>
      <c r="D172" s="14" t="s">
        <v>174</v>
      </c>
      <c r="E172" s="13">
        <v>3261</v>
      </c>
      <c r="F172" s="34" t="s">
        <v>148</v>
      </c>
      <c r="G172" s="34" t="s">
        <v>266</v>
      </c>
      <c r="H172" s="15">
        <v>0</v>
      </c>
      <c r="I172" s="12"/>
      <c r="J172" s="12"/>
      <c r="K172" s="29">
        <v>30000</v>
      </c>
      <c r="L172" s="30"/>
      <c r="M172" s="15">
        <v>30000</v>
      </c>
      <c r="N172" s="35" t="s">
        <v>1805</v>
      </c>
    </row>
    <row r="173" spans="1:14" ht="45" x14ac:dyDescent="0.2">
      <c r="A173" s="242">
        <v>38</v>
      </c>
      <c r="B173" s="13">
        <v>1500521</v>
      </c>
      <c r="C173" s="44" t="s">
        <v>509</v>
      </c>
      <c r="D173" s="44" t="s">
        <v>510</v>
      </c>
      <c r="E173" s="13">
        <v>3261</v>
      </c>
      <c r="F173" s="34" t="s">
        <v>439</v>
      </c>
      <c r="G173" s="12" t="s">
        <v>266</v>
      </c>
      <c r="H173" s="15">
        <v>0</v>
      </c>
      <c r="I173" s="12"/>
      <c r="J173" s="12"/>
      <c r="K173" s="29">
        <v>400000</v>
      </c>
      <c r="L173" s="30"/>
      <c r="M173" s="15">
        <v>400000</v>
      </c>
      <c r="N173" s="35" t="s">
        <v>1891</v>
      </c>
    </row>
    <row r="174" spans="1:14" ht="45" x14ac:dyDescent="0.2">
      <c r="A174" s="242">
        <v>25</v>
      </c>
      <c r="B174" s="13">
        <v>1100122</v>
      </c>
      <c r="C174" s="14" t="s">
        <v>470</v>
      </c>
      <c r="D174" s="14" t="s">
        <v>471</v>
      </c>
      <c r="E174" s="13">
        <v>3271</v>
      </c>
      <c r="F174" s="12" t="s">
        <v>298</v>
      </c>
      <c r="G174" s="12" t="s">
        <v>279</v>
      </c>
      <c r="H174" s="15">
        <v>50000</v>
      </c>
      <c r="I174" s="12"/>
      <c r="J174" s="12"/>
      <c r="K174" s="12"/>
      <c r="L174" s="30">
        <v>50000</v>
      </c>
      <c r="M174" s="15">
        <v>0</v>
      </c>
      <c r="N174" s="35" t="s">
        <v>1815</v>
      </c>
    </row>
    <row r="175" spans="1:14" ht="30" x14ac:dyDescent="0.2">
      <c r="A175" s="242">
        <v>21</v>
      </c>
      <c r="B175" s="13">
        <v>1100122</v>
      </c>
      <c r="C175" s="14" t="s">
        <v>406</v>
      </c>
      <c r="D175" s="14" t="s">
        <v>407</v>
      </c>
      <c r="E175" s="13">
        <v>3291</v>
      </c>
      <c r="F175" s="12" t="s">
        <v>408</v>
      </c>
      <c r="G175" s="12" t="s">
        <v>87</v>
      </c>
      <c r="H175" s="15">
        <v>50000</v>
      </c>
      <c r="I175" s="12"/>
      <c r="J175" s="12"/>
      <c r="K175" s="12"/>
      <c r="L175" s="30">
        <v>50000</v>
      </c>
      <c r="M175" s="15">
        <v>0</v>
      </c>
      <c r="N175" s="35" t="s">
        <v>1806</v>
      </c>
    </row>
    <row r="176" spans="1:14" ht="45" x14ac:dyDescent="0.2">
      <c r="A176" s="242">
        <v>30</v>
      </c>
      <c r="B176" s="13">
        <v>1100122</v>
      </c>
      <c r="C176" s="14" t="s">
        <v>232</v>
      </c>
      <c r="D176" s="14" t="s">
        <v>233</v>
      </c>
      <c r="E176" s="13">
        <v>3311</v>
      </c>
      <c r="F176" s="12" t="s">
        <v>135</v>
      </c>
      <c r="G176" s="12" t="s">
        <v>46</v>
      </c>
      <c r="H176" s="15">
        <v>197587.5</v>
      </c>
      <c r="I176" s="12"/>
      <c r="J176" s="12"/>
      <c r="K176" s="29"/>
      <c r="L176" s="30">
        <v>45000</v>
      </c>
      <c r="M176" s="15">
        <v>152587.5</v>
      </c>
      <c r="N176" s="35" t="s">
        <v>1821</v>
      </c>
    </row>
    <row r="177" spans="1:14" ht="30" x14ac:dyDescent="0.2">
      <c r="A177" s="242">
        <v>35</v>
      </c>
      <c r="B177" s="13">
        <v>1100122</v>
      </c>
      <c r="C177" s="14" t="s">
        <v>538</v>
      </c>
      <c r="D177" s="14" t="s">
        <v>539</v>
      </c>
      <c r="E177" s="13">
        <v>3313</v>
      </c>
      <c r="F177" s="12" t="s">
        <v>451</v>
      </c>
      <c r="G177" s="12" t="s">
        <v>452</v>
      </c>
      <c r="H177" s="15">
        <v>288144</v>
      </c>
      <c r="I177" s="12"/>
      <c r="J177" s="12"/>
      <c r="K177" s="46"/>
      <c r="L177" s="30">
        <v>25000</v>
      </c>
      <c r="M177" s="15">
        <v>263144</v>
      </c>
      <c r="N177" s="35" t="s">
        <v>1828</v>
      </c>
    </row>
    <row r="178" spans="1:14" ht="90" x14ac:dyDescent="0.2">
      <c r="A178" s="242">
        <v>26</v>
      </c>
      <c r="B178" s="13">
        <v>1100122</v>
      </c>
      <c r="C178" s="44" t="s">
        <v>470</v>
      </c>
      <c r="D178" s="44" t="s">
        <v>471</v>
      </c>
      <c r="E178" s="13">
        <v>3321</v>
      </c>
      <c r="F178" s="34" t="s">
        <v>298</v>
      </c>
      <c r="G178" s="12"/>
      <c r="H178" s="15">
        <v>0</v>
      </c>
      <c r="I178" s="12"/>
      <c r="J178" s="12"/>
      <c r="K178" s="29">
        <v>750000</v>
      </c>
      <c r="L178" s="30"/>
      <c r="M178" s="15">
        <v>750000</v>
      </c>
      <c r="N178" s="35" t="s">
        <v>1817</v>
      </c>
    </row>
    <row r="179" spans="1:14" ht="72" x14ac:dyDescent="0.2">
      <c r="A179" s="242" t="s">
        <v>1887</v>
      </c>
      <c r="B179" s="13">
        <v>2510222</v>
      </c>
      <c r="C179" s="14" t="s">
        <v>484</v>
      </c>
      <c r="D179" s="14" t="s">
        <v>485</v>
      </c>
      <c r="E179" s="13">
        <v>3321</v>
      </c>
      <c r="F179" s="12" t="s">
        <v>486</v>
      </c>
      <c r="G179" s="12" t="s">
        <v>162</v>
      </c>
      <c r="H179" s="15">
        <v>5187068.1100000003</v>
      </c>
      <c r="I179" s="12"/>
      <c r="J179" s="12"/>
      <c r="K179" s="29"/>
      <c r="L179" s="30">
        <v>1210000</v>
      </c>
      <c r="M179" s="15">
        <v>3977068.1100000003</v>
      </c>
      <c r="N179" s="216" t="s">
        <v>1888</v>
      </c>
    </row>
    <row r="180" spans="1:14" ht="60" x14ac:dyDescent="0.2">
      <c r="A180" s="242">
        <v>34</v>
      </c>
      <c r="B180" s="13">
        <v>1500522</v>
      </c>
      <c r="C180" s="14" t="s">
        <v>70</v>
      </c>
      <c r="D180" s="14" t="s">
        <v>71</v>
      </c>
      <c r="E180" s="13">
        <v>3331</v>
      </c>
      <c r="F180" s="12" t="s">
        <v>72</v>
      </c>
      <c r="G180" s="12" t="s">
        <v>88</v>
      </c>
      <c r="H180" s="15">
        <v>100000</v>
      </c>
      <c r="I180" s="12"/>
      <c r="J180" s="12"/>
      <c r="K180" s="29"/>
      <c r="L180" s="30">
        <v>100000</v>
      </c>
      <c r="M180" s="15">
        <v>0</v>
      </c>
      <c r="N180" s="35" t="s">
        <v>1827</v>
      </c>
    </row>
    <row r="181" spans="1:14" ht="90" x14ac:dyDescent="0.2">
      <c r="A181" s="242">
        <v>26</v>
      </c>
      <c r="B181" s="13">
        <v>1100122</v>
      </c>
      <c r="C181" s="14" t="s">
        <v>470</v>
      </c>
      <c r="D181" s="14" t="s">
        <v>471</v>
      </c>
      <c r="E181" s="13">
        <v>3331</v>
      </c>
      <c r="F181" s="12" t="s">
        <v>298</v>
      </c>
      <c r="G181" s="12" t="s">
        <v>88</v>
      </c>
      <c r="H181" s="15">
        <v>50000</v>
      </c>
      <c r="I181" s="12"/>
      <c r="J181" s="12"/>
      <c r="K181" s="12"/>
      <c r="L181" s="30">
        <v>50000</v>
      </c>
      <c r="M181" s="15">
        <v>0</v>
      </c>
      <c r="N181" s="35" t="s">
        <v>1817</v>
      </c>
    </row>
    <row r="182" spans="1:14" ht="75" x14ac:dyDescent="0.2">
      <c r="A182" s="242">
        <v>40</v>
      </c>
      <c r="B182" s="13">
        <v>1100122</v>
      </c>
      <c r="C182" s="14" t="s">
        <v>542</v>
      </c>
      <c r="D182" s="14" t="s">
        <v>543</v>
      </c>
      <c r="E182" s="13">
        <v>3332</v>
      </c>
      <c r="F182" s="12" t="s">
        <v>216</v>
      </c>
      <c r="G182" s="12" t="s">
        <v>466</v>
      </c>
      <c r="H182" s="15">
        <v>1000000</v>
      </c>
      <c r="I182" s="12"/>
      <c r="J182" s="12"/>
      <c r="K182" s="29"/>
      <c r="L182" s="30">
        <v>850000</v>
      </c>
      <c r="M182" s="15">
        <v>150000</v>
      </c>
      <c r="N182" s="35" t="s">
        <v>1841</v>
      </c>
    </row>
    <row r="183" spans="1:14" ht="45" x14ac:dyDescent="0.2">
      <c r="A183" s="242">
        <v>29</v>
      </c>
      <c r="B183" s="13">
        <v>1100122</v>
      </c>
      <c r="C183" s="14" t="s">
        <v>116</v>
      </c>
      <c r="D183" s="14" t="s">
        <v>117</v>
      </c>
      <c r="E183" s="13">
        <v>3341</v>
      </c>
      <c r="F183" s="12" t="s">
        <v>118</v>
      </c>
      <c r="G183" s="12" t="s">
        <v>89</v>
      </c>
      <c r="H183" s="15">
        <v>20000</v>
      </c>
      <c r="I183" s="12"/>
      <c r="J183" s="12"/>
      <c r="K183" s="12"/>
      <c r="L183" s="30">
        <v>20000</v>
      </c>
      <c r="M183" s="15">
        <v>0</v>
      </c>
      <c r="N183" s="35" t="s">
        <v>1820</v>
      </c>
    </row>
    <row r="184" spans="1:14" ht="30" x14ac:dyDescent="0.25">
      <c r="A184" s="242" t="s">
        <v>1831</v>
      </c>
      <c r="B184" s="13">
        <v>1100122</v>
      </c>
      <c r="C184" s="14" t="s">
        <v>226</v>
      </c>
      <c r="D184" s="14" t="s">
        <v>227</v>
      </c>
      <c r="E184" s="13">
        <v>3341</v>
      </c>
      <c r="F184" s="12" t="s">
        <v>142</v>
      </c>
      <c r="G184" s="12" t="s">
        <v>89</v>
      </c>
      <c r="H184" s="15">
        <v>150000</v>
      </c>
      <c r="I184" s="12"/>
      <c r="J184" s="12"/>
      <c r="K184" s="29"/>
      <c r="L184" s="30">
        <v>90533</v>
      </c>
      <c r="M184" s="15">
        <v>59467</v>
      </c>
      <c r="N184" s="94" t="s">
        <v>1832</v>
      </c>
    </row>
    <row r="185" spans="1:14" ht="45" x14ac:dyDescent="0.2">
      <c r="A185" s="242">
        <v>16</v>
      </c>
      <c r="B185" s="13">
        <v>1100122</v>
      </c>
      <c r="C185" s="14" t="s">
        <v>514</v>
      </c>
      <c r="D185" s="14" t="s">
        <v>515</v>
      </c>
      <c r="E185" s="13">
        <v>3351</v>
      </c>
      <c r="F185" s="12" t="s">
        <v>439</v>
      </c>
      <c r="G185" s="12" t="s">
        <v>421</v>
      </c>
      <c r="H185" s="15">
        <v>16069</v>
      </c>
      <c r="I185" s="12"/>
      <c r="J185" s="12"/>
      <c r="K185" s="46"/>
      <c r="L185" s="30">
        <v>16069</v>
      </c>
      <c r="M185" s="15">
        <v>0</v>
      </c>
      <c r="N185" s="35" t="s">
        <v>1810</v>
      </c>
    </row>
    <row r="186" spans="1:14" ht="45" x14ac:dyDescent="0.2">
      <c r="A186" s="242">
        <v>29</v>
      </c>
      <c r="B186" s="13">
        <v>1100122</v>
      </c>
      <c r="C186" s="14" t="s">
        <v>116</v>
      </c>
      <c r="D186" s="14" t="s">
        <v>117</v>
      </c>
      <c r="E186" s="13">
        <v>3361</v>
      </c>
      <c r="F186" s="12" t="s">
        <v>118</v>
      </c>
      <c r="G186" s="12" t="s">
        <v>47</v>
      </c>
      <c r="H186" s="15">
        <v>25875</v>
      </c>
      <c r="I186" s="12"/>
      <c r="J186" s="12"/>
      <c r="K186" s="12"/>
      <c r="L186" s="30">
        <v>20000</v>
      </c>
      <c r="M186" s="15">
        <v>5875</v>
      </c>
      <c r="N186" s="226" t="s">
        <v>1820</v>
      </c>
    </row>
    <row r="187" spans="1:14" ht="30" x14ac:dyDescent="0.25">
      <c r="A187" s="242" t="s">
        <v>1831</v>
      </c>
      <c r="B187" s="13">
        <v>1100122</v>
      </c>
      <c r="C187" s="14" t="s">
        <v>226</v>
      </c>
      <c r="D187" s="14" t="s">
        <v>227</v>
      </c>
      <c r="E187" s="13">
        <v>3361</v>
      </c>
      <c r="F187" s="12" t="s">
        <v>142</v>
      </c>
      <c r="G187" s="12" t="s">
        <v>47</v>
      </c>
      <c r="H187" s="15">
        <v>280877</v>
      </c>
      <c r="I187" s="12"/>
      <c r="J187" s="12"/>
      <c r="K187" s="29"/>
      <c r="L187" s="30">
        <v>100000</v>
      </c>
      <c r="M187" s="15">
        <v>180877</v>
      </c>
      <c r="N187" s="94" t="s">
        <v>1832</v>
      </c>
    </row>
    <row r="188" spans="1:14" ht="30" x14ac:dyDescent="0.2">
      <c r="A188" s="242">
        <v>3</v>
      </c>
      <c r="B188" s="13">
        <v>1100122</v>
      </c>
      <c r="C188" s="14" t="s">
        <v>505</v>
      </c>
      <c r="D188" s="14" t="s">
        <v>506</v>
      </c>
      <c r="E188" s="13">
        <v>3361</v>
      </c>
      <c r="F188" s="12" t="s">
        <v>142</v>
      </c>
      <c r="G188" s="12" t="s">
        <v>47</v>
      </c>
      <c r="H188" s="15">
        <v>103500</v>
      </c>
      <c r="I188" s="12"/>
      <c r="J188" s="12"/>
      <c r="K188" s="46"/>
      <c r="L188" s="30">
        <v>9475</v>
      </c>
      <c r="M188" s="15">
        <v>94025</v>
      </c>
      <c r="N188" s="35" t="s">
        <v>1789</v>
      </c>
    </row>
    <row r="189" spans="1:14" ht="45" x14ac:dyDescent="0.2">
      <c r="A189" s="242">
        <v>30</v>
      </c>
      <c r="B189" s="13">
        <v>1100122</v>
      </c>
      <c r="C189" s="14" t="s">
        <v>232</v>
      </c>
      <c r="D189" s="14" t="s">
        <v>233</v>
      </c>
      <c r="E189" s="13">
        <v>3441</v>
      </c>
      <c r="F189" s="12" t="s">
        <v>135</v>
      </c>
      <c r="G189" s="12" t="s">
        <v>90</v>
      </c>
      <c r="H189" s="15">
        <v>20525</v>
      </c>
      <c r="I189" s="12"/>
      <c r="J189" s="12"/>
      <c r="K189" s="29">
        <v>30000</v>
      </c>
      <c r="L189" s="46"/>
      <c r="M189" s="15">
        <v>50525</v>
      </c>
      <c r="N189" s="35" t="s">
        <v>1821</v>
      </c>
    </row>
    <row r="190" spans="1:14" ht="30" x14ac:dyDescent="0.2">
      <c r="A190" s="242">
        <v>3</v>
      </c>
      <c r="B190" s="13">
        <v>1100122</v>
      </c>
      <c r="C190" s="44" t="s">
        <v>505</v>
      </c>
      <c r="D190" s="44" t="s">
        <v>506</v>
      </c>
      <c r="E190" s="13">
        <v>3461</v>
      </c>
      <c r="F190" s="34" t="s">
        <v>142</v>
      </c>
      <c r="G190" s="34" t="s">
        <v>1788</v>
      </c>
      <c r="H190" s="15">
        <v>0</v>
      </c>
      <c r="I190" s="12"/>
      <c r="J190" s="12"/>
      <c r="K190" s="29">
        <v>25000</v>
      </c>
      <c r="L190" s="30"/>
      <c r="M190" s="15">
        <v>25000</v>
      </c>
      <c r="N190" s="35" t="s">
        <v>1789</v>
      </c>
    </row>
    <row r="191" spans="1:14" ht="75" x14ac:dyDescent="0.2">
      <c r="A191" s="242">
        <v>33</v>
      </c>
      <c r="B191" s="13">
        <v>1100122</v>
      </c>
      <c r="C191" s="14" t="s">
        <v>70</v>
      </c>
      <c r="D191" s="14" t="s">
        <v>71</v>
      </c>
      <c r="E191" s="13">
        <v>3511</v>
      </c>
      <c r="F191" s="12" t="s">
        <v>72</v>
      </c>
      <c r="G191" s="12" t="s">
        <v>91</v>
      </c>
      <c r="H191" s="15">
        <v>30000</v>
      </c>
      <c r="I191" s="12"/>
      <c r="J191" s="12"/>
      <c r="K191" s="29"/>
      <c r="L191" s="30">
        <v>30000</v>
      </c>
      <c r="M191" s="15">
        <v>0</v>
      </c>
      <c r="N191" s="35" t="s">
        <v>1826</v>
      </c>
    </row>
    <row r="192" spans="1:14" ht="45" x14ac:dyDescent="0.2">
      <c r="A192" s="242">
        <v>29</v>
      </c>
      <c r="B192" s="13">
        <v>1100122</v>
      </c>
      <c r="C192" s="14" t="s">
        <v>116</v>
      </c>
      <c r="D192" s="14" t="s">
        <v>117</v>
      </c>
      <c r="E192" s="13">
        <v>3511</v>
      </c>
      <c r="F192" s="12" t="s">
        <v>118</v>
      </c>
      <c r="G192" s="12" t="s">
        <v>91</v>
      </c>
      <c r="H192" s="15">
        <v>7762</v>
      </c>
      <c r="I192" s="12"/>
      <c r="J192" s="12"/>
      <c r="K192" s="12"/>
      <c r="L192" s="30">
        <v>7000</v>
      </c>
      <c r="M192" s="15">
        <v>762</v>
      </c>
      <c r="N192" s="35" t="s">
        <v>1820</v>
      </c>
    </row>
    <row r="193" spans="1:14" ht="60" x14ac:dyDescent="0.25">
      <c r="A193" s="242">
        <v>2</v>
      </c>
      <c r="B193" s="13">
        <v>1100122</v>
      </c>
      <c r="C193" s="14" t="s">
        <v>276</v>
      </c>
      <c r="D193" s="14" t="s">
        <v>277</v>
      </c>
      <c r="E193" s="13">
        <v>3511</v>
      </c>
      <c r="F193" s="12" t="s">
        <v>264</v>
      </c>
      <c r="G193" s="12" t="s">
        <v>91</v>
      </c>
      <c r="H193" s="15">
        <v>73561</v>
      </c>
      <c r="I193" s="12"/>
      <c r="J193" s="12"/>
      <c r="K193" s="29">
        <v>20000</v>
      </c>
      <c r="L193" s="30"/>
      <c r="M193" s="15">
        <v>93561</v>
      </c>
      <c r="N193" s="94" t="s">
        <v>1787</v>
      </c>
    </row>
    <row r="194" spans="1:14" ht="30" x14ac:dyDescent="0.25">
      <c r="A194" s="242">
        <v>9</v>
      </c>
      <c r="B194" s="13">
        <v>1100122</v>
      </c>
      <c r="C194" s="14" t="s">
        <v>391</v>
      </c>
      <c r="D194" s="14" t="s">
        <v>392</v>
      </c>
      <c r="E194" s="13">
        <v>3511</v>
      </c>
      <c r="F194" s="12" t="s">
        <v>142</v>
      </c>
      <c r="G194" s="12" t="s">
        <v>91</v>
      </c>
      <c r="H194" s="15">
        <v>18526</v>
      </c>
      <c r="I194" s="12"/>
      <c r="J194" s="12"/>
      <c r="K194" s="29">
        <v>8085</v>
      </c>
      <c r="L194" s="12"/>
      <c r="M194" s="15">
        <v>26611</v>
      </c>
      <c r="N194" s="94" t="s">
        <v>1796</v>
      </c>
    </row>
    <row r="195" spans="1:14" ht="30" x14ac:dyDescent="0.2">
      <c r="A195" s="242">
        <v>21</v>
      </c>
      <c r="B195" s="13">
        <v>1100122</v>
      </c>
      <c r="C195" s="14" t="s">
        <v>406</v>
      </c>
      <c r="D195" s="14" t="s">
        <v>407</v>
      </c>
      <c r="E195" s="13">
        <v>3521</v>
      </c>
      <c r="F195" s="12" t="s">
        <v>408</v>
      </c>
      <c r="G195" s="12" t="s">
        <v>136</v>
      </c>
      <c r="H195" s="15">
        <v>10000</v>
      </c>
      <c r="I195" s="12"/>
      <c r="J195" s="12"/>
      <c r="K195" s="12"/>
      <c r="L195" s="30">
        <v>10000</v>
      </c>
      <c r="M195" s="15">
        <v>0</v>
      </c>
      <c r="N195" s="35" t="s">
        <v>1806</v>
      </c>
    </row>
    <row r="196" spans="1:14" ht="45" x14ac:dyDescent="0.2">
      <c r="A196" s="242">
        <v>29</v>
      </c>
      <c r="B196" s="13">
        <v>1100122</v>
      </c>
      <c r="C196" s="14" t="s">
        <v>116</v>
      </c>
      <c r="D196" s="14" t="s">
        <v>117</v>
      </c>
      <c r="E196" s="13">
        <v>3531</v>
      </c>
      <c r="F196" s="12" t="s">
        <v>118</v>
      </c>
      <c r="G196" s="12" t="s">
        <v>50</v>
      </c>
      <c r="H196" s="15">
        <v>6210</v>
      </c>
      <c r="I196" s="12"/>
      <c r="J196" s="12"/>
      <c r="K196" s="12"/>
      <c r="L196" s="30">
        <v>6000</v>
      </c>
      <c r="M196" s="15">
        <v>210</v>
      </c>
      <c r="N196" s="35" t="s">
        <v>1820</v>
      </c>
    </row>
    <row r="197" spans="1:14" ht="45" x14ac:dyDescent="0.2">
      <c r="A197" s="242">
        <v>30</v>
      </c>
      <c r="B197" s="13">
        <v>1100122</v>
      </c>
      <c r="C197" s="14" t="s">
        <v>232</v>
      </c>
      <c r="D197" s="14" t="s">
        <v>233</v>
      </c>
      <c r="E197" s="13">
        <v>3551</v>
      </c>
      <c r="F197" s="12" t="s">
        <v>135</v>
      </c>
      <c r="G197" s="12" t="s">
        <v>124</v>
      </c>
      <c r="H197" s="15">
        <v>30000</v>
      </c>
      <c r="I197" s="12"/>
      <c r="J197" s="12"/>
      <c r="K197" s="29">
        <v>5000</v>
      </c>
      <c r="L197" s="46"/>
      <c r="M197" s="15">
        <v>35000</v>
      </c>
      <c r="N197" s="35" t="s">
        <v>1821</v>
      </c>
    </row>
    <row r="198" spans="1:14" ht="45" x14ac:dyDescent="0.2">
      <c r="A198" s="242">
        <v>29</v>
      </c>
      <c r="B198" s="13">
        <v>1100122</v>
      </c>
      <c r="C198" s="14" t="s">
        <v>116</v>
      </c>
      <c r="D198" s="14" t="s">
        <v>117</v>
      </c>
      <c r="E198" s="13">
        <v>3571</v>
      </c>
      <c r="F198" s="12" t="s">
        <v>118</v>
      </c>
      <c r="G198" s="12" t="s">
        <v>92</v>
      </c>
      <c r="H198" s="15">
        <v>16819</v>
      </c>
      <c r="I198" s="12"/>
      <c r="J198" s="12"/>
      <c r="K198" s="12"/>
      <c r="L198" s="30">
        <v>7000</v>
      </c>
      <c r="M198" s="15">
        <v>9819</v>
      </c>
      <c r="N198" s="35" t="s">
        <v>1820</v>
      </c>
    </row>
    <row r="199" spans="1:14" ht="45" x14ac:dyDescent="0.2">
      <c r="A199" s="242">
        <v>1</v>
      </c>
      <c r="B199" s="13">
        <v>1100122</v>
      </c>
      <c r="C199" s="14" t="s">
        <v>140</v>
      </c>
      <c r="D199" s="14" t="s">
        <v>141</v>
      </c>
      <c r="E199" s="13">
        <v>3571</v>
      </c>
      <c r="F199" s="12" t="s">
        <v>142</v>
      </c>
      <c r="G199" s="12" t="s">
        <v>92</v>
      </c>
      <c r="H199" s="15">
        <v>15525</v>
      </c>
      <c r="I199" s="12"/>
      <c r="J199" s="12"/>
      <c r="K199" s="46"/>
      <c r="L199" s="30">
        <v>10000</v>
      </c>
      <c r="M199" s="15">
        <v>5525</v>
      </c>
      <c r="N199" s="35" t="s">
        <v>1786</v>
      </c>
    </row>
    <row r="200" spans="1:14" ht="75" x14ac:dyDescent="0.2">
      <c r="A200" s="242">
        <v>33</v>
      </c>
      <c r="B200" s="13">
        <v>1100122</v>
      </c>
      <c r="C200" s="14" t="s">
        <v>70</v>
      </c>
      <c r="D200" s="14" t="s">
        <v>71</v>
      </c>
      <c r="E200" s="13">
        <v>3591</v>
      </c>
      <c r="F200" s="12" t="s">
        <v>72</v>
      </c>
      <c r="G200" s="12" t="s">
        <v>93</v>
      </c>
      <c r="H200" s="15">
        <v>10350</v>
      </c>
      <c r="I200" s="12"/>
      <c r="J200" s="12"/>
      <c r="K200" s="29"/>
      <c r="L200" s="30">
        <v>10000</v>
      </c>
      <c r="M200" s="15">
        <v>350</v>
      </c>
      <c r="N200" s="35" t="s">
        <v>1826</v>
      </c>
    </row>
    <row r="201" spans="1:14" ht="30" x14ac:dyDescent="0.2">
      <c r="A201" s="242" t="s">
        <v>1833</v>
      </c>
      <c r="B201" s="13">
        <v>1100122</v>
      </c>
      <c r="C201" s="14" t="s">
        <v>226</v>
      </c>
      <c r="D201" s="14" t="s">
        <v>227</v>
      </c>
      <c r="E201" s="13">
        <v>3591</v>
      </c>
      <c r="F201" s="12" t="s">
        <v>142</v>
      </c>
      <c r="G201" s="12" t="s">
        <v>93</v>
      </c>
      <c r="H201" s="15">
        <v>16068</v>
      </c>
      <c r="I201" s="12"/>
      <c r="J201" s="12"/>
      <c r="K201" s="29"/>
      <c r="L201" s="30">
        <v>16068</v>
      </c>
      <c r="M201" s="15">
        <v>0</v>
      </c>
      <c r="N201" s="35" t="s">
        <v>1834</v>
      </c>
    </row>
    <row r="202" spans="1:14" ht="30" x14ac:dyDescent="0.2">
      <c r="A202" s="242">
        <v>24</v>
      </c>
      <c r="B202" s="13">
        <v>1100122</v>
      </c>
      <c r="C202" s="14" t="s">
        <v>470</v>
      </c>
      <c r="D202" s="14" t="s">
        <v>471</v>
      </c>
      <c r="E202" s="13">
        <v>3591</v>
      </c>
      <c r="F202" s="12" t="s">
        <v>298</v>
      </c>
      <c r="G202" s="12" t="s">
        <v>93</v>
      </c>
      <c r="H202" s="15">
        <v>0</v>
      </c>
      <c r="I202" s="12"/>
      <c r="J202" s="12"/>
      <c r="K202" s="29">
        <v>8000</v>
      </c>
      <c r="L202" s="30"/>
      <c r="M202" s="15">
        <v>8000</v>
      </c>
      <c r="N202" s="35" t="s">
        <v>1813</v>
      </c>
    </row>
    <row r="203" spans="1:14" ht="30" x14ac:dyDescent="0.2">
      <c r="A203" s="242">
        <v>36</v>
      </c>
      <c r="B203" s="13">
        <v>1100122</v>
      </c>
      <c r="C203" s="14" t="s">
        <v>484</v>
      </c>
      <c r="D203" s="14" t="s">
        <v>485</v>
      </c>
      <c r="E203" s="13">
        <v>3591</v>
      </c>
      <c r="F203" s="12" t="s">
        <v>486</v>
      </c>
      <c r="G203" s="12" t="s">
        <v>93</v>
      </c>
      <c r="H203" s="15">
        <v>1000</v>
      </c>
      <c r="I203" s="12"/>
      <c r="J203" s="12"/>
      <c r="K203" s="12"/>
      <c r="L203" s="30">
        <v>1000</v>
      </c>
      <c r="M203" s="15">
        <v>0</v>
      </c>
      <c r="N203" s="35" t="s">
        <v>1829</v>
      </c>
    </row>
    <row r="204" spans="1:14" ht="90" x14ac:dyDescent="0.2">
      <c r="A204" s="242">
        <v>26</v>
      </c>
      <c r="B204" s="13">
        <v>1100122</v>
      </c>
      <c r="C204" s="14" t="s">
        <v>470</v>
      </c>
      <c r="D204" s="14" t="s">
        <v>471</v>
      </c>
      <c r="E204" s="13">
        <v>3611</v>
      </c>
      <c r="F204" s="12" t="s">
        <v>298</v>
      </c>
      <c r="G204" s="12" t="s">
        <v>94</v>
      </c>
      <c r="H204" s="15">
        <v>50000</v>
      </c>
      <c r="I204" s="12"/>
      <c r="J204" s="12"/>
      <c r="K204" s="12"/>
      <c r="L204" s="30">
        <v>50000</v>
      </c>
      <c r="M204" s="15">
        <v>0</v>
      </c>
      <c r="N204" s="35" t="s">
        <v>1817</v>
      </c>
    </row>
    <row r="205" spans="1:14" ht="45" x14ac:dyDescent="0.2">
      <c r="A205" s="242">
        <v>29</v>
      </c>
      <c r="B205" s="13">
        <v>1100122</v>
      </c>
      <c r="C205" s="14" t="s">
        <v>116</v>
      </c>
      <c r="D205" s="14" t="s">
        <v>117</v>
      </c>
      <c r="E205" s="13">
        <v>3612</v>
      </c>
      <c r="F205" s="12" t="s">
        <v>118</v>
      </c>
      <c r="G205" s="12" t="s">
        <v>125</v>
      </c>
      <c r="H205" s="15">
        <v>20700</v>
      </c>
      <c r="I205" s="12"/>
      <c r="J205" s="12"/>
      <c r="K205" s="12"/>
      <c r="L205" s="30">
        <v>20000</v>
      </c>
      <c r="M205" s="15">
        <v>700</v>
      </c>
      <c r="N205" s="35" t="s">
        <v>1820</v>
      </c>
    </row>
    <row r="206" spans="1:14" ht="75" x14ac:dyDescent="0.2">
      <c r="A206" s="242">
        <v>33</v>
      </c>
      <c r="B206" s="13">
        <v>1100122</v>
      </c>
      <c r="C206" s="14" t="s">
        <v>70</v>
      </c>
      <c r="D206" s="14" t="s">
        <v>71</v>
      </c>
      <c r="E206" s="13">
        <v>3722</v>
      </c>
      <c r="F206" s="12" t="s">
        <v>72</v>
      </c>
      <c r="G206" s="12" t="s">
        <v>97</v>
      </c>
      <c r="H206" s="15">
        <v>20700</v>
      </c>
      <c r="I206" s="12"/>
      <c r="J206" s="12"/>
      <c r="K206" s="29"/>
      <c r="L206" s="30">
        <v>20000</v>
      </c>
      <c r="M206" s="15">
        <v>700</v>
      </c>
      <c r="N206" s="35" t="s">
        <v>1826</v>
      </c>
    </row>
    <row r="207" spans="1:14" ht="75" x14ac:dyDescent="0.2">
      <c r="A207" s="242">
        <v>33</v>
      </c>
      <c r="B207" s="13">
        <v>1100122</v>
      </c>
      <c r="C207" s="14" t="s">
        <v>70</v>
      </c>
      <c r="D207" s="14" t="s">
        <v>71</v>
      </c>
      <c r="E207" s="13">
        <v>3751</v>
      </c>
      <c r="F207" s="12" t="s">
        <v>72</v>
      </c>
      <c r="G207" s="12" t="s">
        <v>52</v>
      </c>
      <c r="H207" s="15">
        <v>100000</v>
      </c>
      <c r="I207" s="12"/>
      <c r="J207" s="12"/>
      <c r="K207" s="29"/>
      <c r="L207" s="30">
        <v>50000</v>
      </c>
      <c r="M207" s="15">
        <v>50000</v>
      </c>
      <c r="N207" s="35" t="s">
        <v>1826</v>
      </c>
    </row>
    <row r="208" spans="1:14" ht="60" x14ac:dyDescent="0.2">
      <c r="A208" s="242">
        <v>34</v>
      </c>
      <c r="B208" s="13">
        <v>1500522</v>
      </c>
      <c r="C208" s="14" t="s">
        <v>70</v>
      </c>
      <c r="D208" s="14" t="s">
        <v>71</v>
      </c>
      <c r="E208" s="13">
        <v>3751</v>
      </c>
      <c r="F208" s="12" t="s">
        <v>72</v>
      </c>
      <c r="G208" s="12" t="s">
        <v>52</v>
      </c>
      <c r="H208" s="15">
        <v>55000</v>
      </c>
      <c r="I208" s="12"/>
      <c r="J208" s="12"/>
      <c r="K208" s="29"/>
      <c r="L208" s="30">
        <v>50000</v>
      </c>
      <c r="M208" s="15">
        <v>5000</v>
      </c>
      <c r="N208" s="35" t="s">
        <v>1827</v>
      </c>
    </row>
    <row r="209" spans="1:14" ht="45" x14ac:dyDescent="0.2">
      <c r="A209" s="242">
        <v>29</v>
      </c>
      <c r="B209" s="13">
        <v>1100122</v>
      </c>
      <c r="C209" s="14" t="s">
        <v>116</v>
      </c>
      <c r="D209" s="14" t="s">
        <v>117</v>
      </c>
      <c r="E209" s="13">
        <v>3751</v>
      </c>
      <c r="F209" s="12" t="s">
        <v>118</v>
      </c>
      <c r="G209" s="12" t="s">
        <v>52</v>
      </c>
      <c r="H209" s="15">
        <v>30000</v>
      </c>
      <c r="I209" s="12"/>
      <c r="J209" s="12"/>
      <c r="K209" s="12"/>
      <c r="L209" s="30">
        <v>25000</v>
      </c>
      <c r="M209" s="15">
        <v>5000</v>
      </c>
      <c r="N209" s="35" t="s">
        <v>1820</v>
      </c>
    </row>
    <row r="210" spans="1:14" ht="75" x14ac:dyDescent="0.2">
      <c r="A210" s="242">
        <v>33</v>
      </c>
      <c r="B210" s="13">
        <v>1100122</v>
      </c>
      <c r="C210" s="14" t="s">
        <v>70</v>
      </c>
      <c r="D210" s="14" t="s">
        <v>71</v>
      </c>
      <c r="E210" s="13">
        <v>3761</v>
      </c>
      <c r="F210" s="12" t="s">
        <v>72</v>
      </c>
      <c r="G210" s="12" t="s">
        <v>98</v>
      </c>
      <c r="H210" s="15">
        <v>51750</v>
      </c>
      <c r="I210" s="12"/>
      <c r="J210" s="12"/>
      <c r="K210" s="29"/>
      <c r="L210" s="30">
        <v>50000</v>
      </c>
      <c r="M210" s="15">
        <v>1750</v>
      </c>
      <c r="N210" s="35" t="s">
        <v>1826</v>
      </c>
    </row>
    <row r="211" spans="1:14" ht="60" x14ac:dyDescent="0.2">
      <c r="A211" s="242">
        <v>34</v>
      </c>
      <c r="B211" s="13">
        <v>1500522</v>
      </c>
      <c r="C211" s="14" t="s">
        <v>70</v>
      </c>
      <c r="D211" s="14" t="s">
        <v>71</v>
      </c>
      <c r="E211" s="13">
        <v>3761</v>
      </c>
      <c r="F211" s="12" t="s">
        <v>72</v>
      </c>
      <c r="G211" s="12" t="s">
        <v>98</v>
      </c>
      <c r="H211" s="15">
        <v>55000</v>
      </c>
      <c r="I211" s="12"/>
      <c r="J211" s="12"/>
      <c r="K211" s="29"/>
      <c r="L211" s="30">
        <v>50000</v>
      </c>
      <c r="M211" s="15">
        <v>5000</v>
      </c>
      <c r="N211" s="35" t="s">
        <v>1827</v>
      </c>
    </row>
    <row r="212" spans="1:14" ht="75" x14ac:dyDescent="0.2">
      <c r="A212" s="242">
        <v>33</v>
      </c>
      <c r="B212" s="13">
        <v>1100122</v>
      </c>
      <c r="C212" s="14" t="s">
        <v>70</v>
      </c>
      <c r="D212" s="14" t="s">
        <v>71</v>
      </c>
      <c r="E212" s="13">
        <v>3811</v>
      </c>
      <c r="F212" s="12" t="s">
        <v>72</v>
      </c>
      <c r="G212" s="12" t="s">
        <v>100</v>
      </c>
      <c r="H212" s="15">
        <v>50000</v>
      </c>
      <c r="I212" s="12"/>
      <c r="J212" s="12"/>
      <c r="K212" s="29"/>
      <c r="L212" s="30">
        <v>50000</v>
      </c>
      <c r="M212" s="15">
        <v>0</v>
      </c>
      <c r="N212" s="35" t="s">
        <v>1826</v>
      </c>
    </row>
    <row r="213" spans="1:14" ht="45" x14ac:dyDescent="0.2">
      <c r="A213" s="242">
        <v>29</v>
      </c>
      <c r="B213" s="13">
        <v>1100122</v>
      </c>
      <c r="C213" s="14" t="s">
        <v>116</v>
      </c>
      <c r="D213" s="14" t="s">
        <v>117</v>
      </c>
      <c r="E213" s="13">
        <v>3812</v>
      </c>
      <c r="F213" s="12" t="s">
        <v>118</v>
      </c>
      <c r="G213" s="12" t="s">
        <v>127</v>
      </c>
      <c r="H213" s="15">
        <v>10350</v>
      </c>
      <c r="I213" s="12"/>
      <c r="J213" s="12"/>
      <c r="K213" s="12"/>
      <c r="L213" s="30">
        <v>10000</v>
      </c>
      <c r="M213" s="15">
        <v>350</v>
      </c>
      <c r="N213" s="35" t="s">
        <v>1820</v>
      </c>
    </row>
    <row r="214" spans="1:14" ht="38.25" x14ac:dyDescent="0.2">
      <c r="A214" s="39">
        <v>20</v>
      </c>
      <c r="B214" s="245" t="s">
        <v>1860</v>
      </c>
      <c r="C214" s="247" t="s">
        <v>70</v>
      </c>
      <c r="D214" s="247" t="s">
        <v>71</v>
      </c>
      <c r="E214" s="247">
        <v>3821</v>
      </c>
      <c r="F214" s="247" t="s">
        <v>72</v>
      </c>
      <c r="G214" s="12" t="s">
        <v>101</v>
      </c>
      <c r="H214" s="251">
        <v>0</v>
      </c>
      <c r="I214" s="247"/>
      <c r="J214" s="247"/>
      <c r="K214" s="252">
        <v>1000015</v>
      </c>
      <c r="L214" s="247"/>
      <c r="M214" s="15">
        <v>1000015</v>
      </c>
      <c r="N214" s="214" t="s">
        <v>1861</v>
      </c>
    </row>
    <row r="215" spans="1:14" ht="75" x14ac:dyDescent="0.2">
      <c r="A215" s="242">
        <v>33</v>
      </c>
      <c r="B215" s="13">
        <v>1100122</v>
      </c>
      <c r="C215" s="14" t="s">
        <v>70</v>
      </c>
      <c r="D215" s="14" t="s">
        <v>71</v>
      </c>
      <c r="E215" s="68">
        <v>3821</v>
      </c>
      <c r="F215" s="12" t="s">
        <v>72</v>
      </c>
      <c r="G215" s="12" t="s">
        <v>101</v>
      </c>
      <c r="H215" s="72">
        <v>950000</v>
      </c>
      <c r="I215" s="71"/>
      <c r="J215" s="71"/>
      <c r="K215" s="70">
        <v>282000</v>
      </c>
      <c r="L215" s="215"/>
      <c r="M215" s="72">
        <v>1232000</v>
      </c>
      <c r="N215" s="35" t="s">
        <v>1826</v>
      </c>
    </row>
    <row r="216" spans="1:14" ht="60" x14ac:dyDescent="0.2">
      <c r="A216" s="242">
        <v>34</v>
      </c>
      <c r="B216" s="13">
        <v>1500522</v>
      </c>
      <c r="C216" s="14" t="s">
        <v>70</v>
      </c>
      <c r="D216" s="14" t="s">
        <v>71</v>
      </c>
      <c r="E216" s="68">
        <v>3821</v>
      </c>
      <c r="F216" s="12" t="s">
        <v>72</v>
      </c>
      <c r="G216" s="12" t="s">
        <v>101</v>
      </c>
      <c r="H216" s="72">
        <v>17500</v>
      </c>
      <c r="I216" s="71"/>
      <c r="J216" s="71"/>
      <c r="K216" s="70">
        <v>300000</v>
      </c>
      <c r="L216" s="215"/>
      <c r="M216" s="72">
        <v>317500</v>
      </c>
      <c r="N216" s="35" t="s">
        <v>1827</v>
      </c>
    </row>
    <row r="217" spans="1:14" ht="30" x14ac:dyDescent="0.2">
      <c r="A217" s="242">
        <v>21</v>
      </c>
      <c r="B217" s="13">
        <v>1100122</v>
      </c>
      <c r="C217" s="14" t="s">
        <v>406</v>
      </c>
      <c r="D217" s="14" t="s">
        <v>407</v>
      </c>
      <c r="E217" s="68">
        <v>3821</v>
      </c>
      <c r="F217" s="12" t="s">
        <v>408</v>
      </c>
      <c r="G217" s="12" t="s">
        <v>101</v>
      </c>
      <c r="H217" s="72">
        <v>500000</v>
      </c>
      <c r="I217" s="71"/>
      <c r="J217" s="71"/>
      <c r="K217" s="70">
        <v>124131</v>
      </c>
      <c r="L217" s="71"/>
      <c r="M217" s="72">
        <v>624131</v>
      </c>
      <c r="N217" s="35" t="s">
        <v>1806</v>
      </c>
    </row>
    <row r="218" spans="1:14" ht="45" x14ac:dyDescent="0.2">
      <c r="A218" s="242">
        <v>25</v>
      </c>
      <c r="B218" s="13">
        <v>1100122</v>
      </c>
      <c r="C218" s="14" t="s">
        <v>470</v>
      </c>
      <c r="D218" s="14" t="s">
        <v>471</v>
      </c>
      <c r="E218" s="13">
        <v>3821</v>
      </c>
      <c r="F218" s="12" t="s">
        <v>298</v>
      </c>
      <c r="G218" s="12" t="s">
        <v>101</v>
      </c>
      <c r="H218" s="15">
        <v>100000</v>
      </c>
      <c r="I218" s="12"/>
      <c r="J218" s="12"/>
      <c r="K218" s="29">
        <v>60000</v>
      </c>
      <c r="L218" s="30"/>
      <c r="M218" s="15">
        <v>160000</v>
      </c>
      <c r="N218" s="35" t="s">
        <v>1815</v>
      </c>
    </row>
    <row r="219" spans="1:14" ht="75" x14ac:dyDescent="0.2">
      <c r="A219" s="242">
        <v>33</v>
      </c>
      <c r="B219" s="13">
        <v>1100122</v>
      </c>
      <c r="C219" s="14" t="s">
        <v>70</v>
      </c>
      <c r="D219" s="14" t="s">
        <v>71</v>
      </c>
      <c r="E219" s="13">
        <v>3852</v>
      </c>
      <c r="F219" s="12" t="s">
        <v>72</v>
      </c>
      <c r="G219" s="12" t="s">
        <v>103</v>
      </c>
      <c r="H219" s="15">
        <v>74500</v>
      </c>
      <c r="I219" s="12"/>
      <c r="J219" s="12"/>
      <c r="K219" s="29"/>
      <c r="L219" s="30">
        <v>74000</v>
      </c>
      <c r="M219" s="15">
        <v>500</v>
      </c>
      <c r="N219" s="35" t="s">
        <v>1826</v>
      </c>
    </row>
    <row r="220" spans="1:14" ht="60" x14ac:dyDescent="0.2">
      <c r="A220" s="242">
        <v>27</v>
      </c>
      <c r="B220" s="13">
        <v>1100122</v>
      </c>
      <c r="C220" s="14" t="s">
        <v>391</v>
      </c>
      <c r="D220" s="14" t="s">
        <v>392</v>
      </c>
      <c r="E220" s="13">
        <v>3852</v>
      </c>
      <c r="F220" s="12" t="s">
        <v>142</v>
      </c>
      <c r="G220" s="12" t="s">
        <v>103</v>
      </c>
      <c r="H220" s="15">
        <v>10867</v>
      </c>
      <c r="I220" s="12"/>
      <c r="J220" s="12"/>
      <c r="K220" s="30"/>
      <c r="L220" s="30">
        <v>2000</v>
      </c>
      <c r="M220" s="15">
        <v>8867</v>
      </c>
      <c r="N220" s="35" t="s">
        <v>1818</v>
      </c>
    </row>
    <row r="221" spans="1:14" ht="105" x14ac:dyDescent="0.2">
      <c r="A221" s="242" t="s">
        <v>1814</v>
      </c>
      <c r="B221" s="13">
        <v>1100122</v>
      </c>
      <c r="C221" s="14" t="s">
        <v>470</v>
      </c>
      <c r="D221" s="14" t="s">
        <v>471</v>
      </c>
      <c r="E221" s="13">
        <v>3853</v>
      </c>
      <c r="F221" s="12" t="s">
        <v>298</v>
      </c>
      <c r="G221" s="12" t="s">
        <v>104</v>
      </c>
      <c r="H221" s="15">
        <v>62100</v>
      </c>
      <c r="I221" s="12"/>
      <c r="J221" s="12"/>
      <c r="K221" s="46"/>
      <c r="L221" s="30">
        <v>23000</v>
      </c>
      <c r="M221" s="15">
        <v>39100</v>
      </c>
      <c r="N221" s="35" t="s">
        <v>1816</v>
      </c>
    </row>
    <row r="222" spans="1:14" ht="75" x14ac:dyDescent="0.2">
      <c r="A222" s="39">
        <v>18</v>
      </c>
      <c r="B222" s="36">
        <v>2510222</v>
      </c>
      <c r="C222" s="40" t="s">
        <v>172</v>
      </c>
      <c r="D222" s="40" t="s">
        <v>174</v>
      </c>
      <c r="E222" s="36">
        <v>3921</v>
      </c>
      <c r="F222" s="41" t="s">
        <v>148</v>
      </c>
      <c r="G222" s="41" t="s">
        <v>196</v>
      </c>
      <c r="H222" s="43">
        <v>0</v>
      </c>
      <c r="I222" s="41"/>
      <c r="J222" s="41"/>
      <c r="K222" s="42">
        <v>6213</v>
      </c>
      <c r="L222" s="38"/>
      <c r="M222" s="43">
        <v>6213</v>
      </c>
      <c r="N222" s="35" t="s">
        <v>1805</v>
      </c>
    </row>
    <row r="223" spans="1:14" ht="30" x14ac:dyDescent="0.2">
      <c r="A223" s="242">
        <v>4</v>
      </c>
      <c r="B223" s="13">
        <v>1100122</v>
      </c>
      <c r="C223" s="44" t="s">
        <v>222</v>
      </c>
      <c r="D223" s="44" t="s">
        <v>223</v>
      </c>
      <c r="E223" s="13">
        <v>3961</v>
      </c>
      <c r="F223" s="34" t="s">
        <v>142</v>
      </c>
      <c r="G223" s="12" t="s">
        <v>105</v>
      </c>
      <c r="H223" s="15">
        <v>0</v>
      </c>
      <c r="I223" s="12"/>
      <c r="J223" s="12"/>
      <c r="K223" s="29">
        <v>30000</v>
      </c>
      <c r="L223" s="46"/>
      <c r="M223" s="15">
        <v>30000</v>
      </c>
      <c r="N223" s="35" t="s">
        <v>1790</v>
      </c>
    </row>
    <row r="224" spans="1:14" ht="30" x14ac:dyDescent="0.2">
      <c r="A224" s="242">
        <v>43</v>
      </c>
      <c r="B224" s="13">
        <v>1500522</v>
      </c>
      <c r="C224" s="14" t="s">
        <v>34</v>
      </c>
      <c r="D224" s="14" t="s">
        <v>35</v>
      </c>
      <c r="E224" s="13">
        <v>3981</v>
      </c>
      <c r="F224" s="12" t="s">
        <v>36</v>
      </c>
      <c r="G224" s="12" t="s">
        <v>66</v>
      </c>
      <c r="H224" s="15">
        <v>253109.25</v>
      </c>
      <c r="I224" s="12"/>
      <c r="J224" s="12"/>
      <c r="K224" s="29">
        <v>82000</v>
      </c>
      <c r="L224" s="30"/>
      <c r="M224" s="15">
        <v>335109.25</v>
      </c>
      <c r="N224" s="35" t="s">
        <v>1865</v>
      </c>
    </row>
    <row r="225" spans="1:14" ht="30" x14ac:dyDescent="0.2">
      <c r="A225" s="242">
        <v>43</v>
      </c>
      <c r="B225" s="13">
        <v>1500522</v>
      </c>
      <c r="C225" s="14" t="s">
        <v>70</v>
      </c>
      <c r="D225" s="14" t="s">
        <v>71</v>
      </c>
      <c r="E225" s="13">
        <v>3981</v>
      </c>
      <c r="F225" s="12" t="s">
        <v>72</v>
      </c>
      <c r="G225" s="12" t="s">
        <v>66</v>
      </c>
      <c r="H225" s="15">
        <v>169465.85</v>
      </c>
      <c r="I225" s="12"/>
      <c r="J225" s="12"/>
      <c r="K225" s="29">
        <v>3000</v>
      </c>
      <c r="L225" s="30"/>
      <c r="M225" s="15">
        <v>172465.85</v>
      </c>
      <c r="N225" s="35" t="s">
        <v>1865</v>
      </c>
    </row>
    <row r="226" spans="1:14" ht="30" x14ac:dyDescent="0.2">
      <c r="A226" s="242">
        <v>43</v>
      </c>
      <c r="B226" s="13">
        <v>1500522</v>
      </c>
      <c r="C226" s="14" t="s">
        <v>116</v>
      </c>
      <c r="D226" s="14" t="s">
        <v>117</v>
      </c>
      <c r="E226" s="13">
        <v>3981</v>
      </c>
      <c r="F226" s="12" t="s">
        <v>118</v>
      </c>
      <c r="G226" s="12" t="s">
        <v>66</v>
      </c>
      <c r="H226" s="15">
        <v>95432.9</v>
      </c>
      <c r="I226" s="12"/>
      <c r="J226" s="12"/>
      <c r="K226" s="29">
        <v>20000</v>
      </c>
      <c r="L226" s="30"/>
      <c r="M226" s="15">
        <v>115432.9</v>
      </c>
      <c r="N226" s="35" t="s">
        <v>1865</v>
      </c>
    </row>
    <row r="227" spans="1:14" ht="30" x14ac:dyDescent="0.2">
      <c r="A227" s="242">
        <v>43</v>
      </c>
      <c r="B227" s="13">
        <v>1500522</v>
      </c>
      <c r="C227" s="14" t="s">
        <v>133</v>
      </c>
      <c r="D227" s="14" t="s">
        <v>134</v>
      </c>
      <c r="E227" s="13">
        <v>3981</v>
      </c>
      <c r="F227" s="12" t="s">
        <v>135</v>
      </c>
      <c r="G227" s="12" t="s">
        <v>66</v>
      </c>
      <c r="H227" s="15">
        <v>13103.5</v>
      </c>
      <c r="I227" s="12"/>
      <c r="J227" s="12"/>
      <c r="K227" s="29"/>
      <c r="L227" s="30">
        <v>3000</v>
      </c>
      <c r="M227" s="15">
        <v>10103.5</v>
      </c>
      <c r="N227" s="35" t="s">
        <v>1865</v>
      </c>
    </row>
    <row r="228" spans="1:14" ht="30" x14ac:dyDescent="0.2">
      <c r="A228" s="242">
        <v>43</v>
      </c>
      <c r="B228" s="13">
        <v>1500522</v>
      </c>
      <c r="C228" s="14" t="s">
        <v>140</v>
      </c>
      <c r="D228" s="14" t="s">
        <v>141</v>
      </c>
      <c r="E228" s="13">
        <v>3981</v>
      </c>
      <c r="F228" s="12" t="s">
        <v>142</v>
      </c>
      <c r="G228" s="12" t="s">
        <v>66</v>
      </c>
      <c r="H228" s="15">
        <v>20505.7</v>
      </c>
      <c r="I228" s="12"/>
      <c r="J228" s="12"/>
      <c r="K228" s="29">
        <v>3000</v>
      </c>
      <c r="L228" s="30"/>
      <c r="M228" s="15">
        <v>23505.7</v>
      </c>
      <c r="N228" s="35" t="s">
        <v>1865</v>
      </c>
    </row>
    <row r="229" spans="1:14" ht="30" x14ac:dyDescent="0.2">
      <c r="A229" s="242">
        <v>43</v>
      </c>
      <c r="B229" s="13">
        <v>1500522</v>
      </c>
      <c r="C229" s="14" t="s">
        <v>146</v>
      </c>
      <c r="D229" s="14" t="s">
        <v>147</v>
      </c>
      <c r="E229" s="13">
        <v>3981</v>
      </c>
      <c r="F229" s="12" t="s">
        <v>148</v>
      </c>
      <c r="G229" s="12" t="s">
        <v>66</v>
      </c>
      <c r="H229" s="15">
        <v>7967.95</v>
      </c>
      <c r="I229" s="12"/>
      <c r="J229" s="12"/>
      <c r="K229" s="29">
        <v>2000</v>
      </c>
      <c r="L229" s="30"/>
      <c r="M229" s="15">
        <v>9967.9500000000007</v>
      </c>
      <c r="N229" s="35" t="s">
        <v>1865</v>
      </c>
    </row>
    <row r="230" spans="1:14" ht="30" x14ac:dyDescent="0.2">
      <c r="A230" s="242">
        <v>43</v>
      </c>
      <c r="B230" s="13">
        <v>1500522</v>
      </c>
      <c r="C230" s="14" t="s">
        <v>155</v>
      </c>
      <c r="D230" s="14" t="s">
        <v>156</v>
      </c>
      <c r="E230" s="13">
        <v>3981</v>
      </c>
      <c r="F230" s="12" t="s">
        <v>157</v>
      </c>
      <c r="G230" s="12" t="s">
        <v>66</v>
      </c>
      <c r="H230" s="15">
        <v>107384.65</v>
      </c>
      <c r="I230" s="12"/>
      <c r="J230" s="12"/>
      <c r="K230" s="29">
        <v>7000</v>
      </c>
      <c r="L230" s="30"/>
      <c r="M230" s="15">
        <v>114384.65</v>
      </c>
      <c r="N230" s="35" t="s">
        <v>1865</v>
      </c>
    </row>
    <row r="231" spans="1:14" ht="30" x14ac:dyDescent="0.2">
      <c r="A231" s="242">
        <v>43</v>
      </c>
      <c r="B231" s="13">
        <v>1500522</v>
      </c>
      <c r="C231" s="14" t="s">
        <v>205</v>
      </c>
      <c r="D231" s="14" t="s">
        <v>206</v>
      </c>
      <c r="E231" s="13">
        <v>3981</v>
      </c>
      <c r="F231" s="12" t="s">
        <v>142</v>
      </c>
      <c r="G231" s="12" t="s">
        <v>66</v>
      </c>
      <c r="H231" s="15">
        <v>56824.99</v>
      </c>
      <c r="I231" s="12"/>
      <c r="J231" s="12"/>
      <c r="K231" s="29">
        <v>12000</v>
      </c>
      <c r="L231" s="30"/>
      <c r="M231" s="15">
        <v>68824.989999999991</v>
      </c>
      <c r="N231" s="35" t="s">
        <v>1865</v>
      </c>
    </row>
    <row r="232" spans="1:14" ht="30" x14ac:dyDescent="0.2">
      <c r="A232" s="242">
        <v>43</v>
      </c>
      <c r="B232" s="13">
        <v>1500522</v>
      </c>
      <c r="C232" s="14" t="s">
        <v>214</v>
      </c>
      <c r="D232" s="14" t="s">
        <v>215</v>
      </c>
      <c r="E232" s="13">
        <v>3981</v>
      </c>
      <c r="F232" s="12" t="s">
        <v>216</v>
      </c>
      <c r="G232" s="12" t="s">
        <v>66</v>
      </c>
      <c r="H232" s="15">
        <v>88074.5</v>
      </c>
      <c r="I232" s="12"/>
      <c r="J232" s="12"/>
      <c r="K232" s="29">
        <v>15000</v>
      </c>
      <c r="L232" s="30"/>
      <c r="M232" s="15">
        <v>103074.5</v>
      </c>
      <c r="N232" s="35" t="s">
        <v>1865</v>
      </c>
    </row>
    <row r="233" spans="1:14" ht="30" x14ac:dyDescent="0.2">
      <c r="A233" s="242">
        <v>43</v>
      </c>
      <c r="B233" s="13">
        <v>1500522</v>
      </c>
      <c r="C233" s="14" t="s">
        <v>222</v>
      </c>
      <c r="D233" s="14" t="s">
        <v>223</v>
      </c>
      <c r="E233" s="13">
        <v>3981</v>
      </c>
      <c r="F233" s="12" t="s">
        <v>142</v>
      </c>
      <c r="G233" s="12" t="s">
        <v>66</v>
      </c>
      <c r="H233" s="15">
        <v>115314.43</v>
      </c>
      <c r="I233" s="12"/>
      <c r="J233" s="12"/>
      <c r="K233" s="29">
        <v>3000</v>
      </c>
      <c r="L233" s="30"/>
      <c r="M233" s="15">
        <v>118314.43</v>
      </c>
      <c r="N233" s="35" t="s">
        <v>1865</v>
      </c>
    </row>
    <row r="234" spans="1:14" ht="30" x14ac:dyDescent="0.2">
      <c r="A234" s="242">
        <v>43</v>
      </c>
      <c r="B234" s="13">
        <v>1500522</v>
      </c>
      <c r="C234" s="14" t="s">
        <v>232</v>
      </c>
      <c r="D234" s="14" t="s">
        <v>233</v>
      </c>
      <c r="E234" s="13">
        <v>3981</v>
      </c>
      <c r="F234" s="12" t="s">
        <v>135</v>
      </c>
      <c r="G234" s="12" t="s">
        <v>66</v>
      </c>
      <c r="H234" s="15">
        <v>41982.3</v>
      </c>
      <c r="I234" s="12"/>
      <c r="J234" s="12"/>
      <c r="K234" s="29">
        <v>5000</v>
      </c>
      <c r="L234" s="30"/>
      <c r="M234" s="15">
        <v>46982.3</v>
      </c>
      <c r="N234" s="35" t="s">
        <v>1865</v>
      </c>
    </row>
    <row r="235" spans="1:14" ht="30" x14ac:dyDescent="0.2">
      <c r="A235" s="242">
        <v>43</v>
      </c>
      <c r="B235" s="13">
        <v>1500522</v>
      </c>
      <c r="C235" s="14" t="s">
        <v>237</v>
      </c>
      <c r="D235" s="14" t="s">
        <v>238</v>
      </c>
      <c r="E235" s="13">
        <v>3981</v>
      </c>
      <c r="F235" s="12" t="s">
        <v>239</v>
      </c>
      <c r="G235" s="12" t="s">
        <v>66</v>
      </c>
      <c r="H235" s="15">
        <v>279082.55</v>
      </c>
      <c r="I235" s="12"/>
      <c r="J235" s="12"/>
      <c r="K235" s="29">
        <v>70000</v>
      </c>
      <c r="L235" s="30"/>
      <c r="M235" s="15">
        <v>349082.55</v>
      </c>
      <c r="N235" s="35" t="s">
        <v>1865</v>
      </c>
    </row>
    <row r="236" spans="1:14" ht="30" x14ac:dyDescent="0.2">
      <c r="A236" s="242">
        <v>43</v>
      </c>
      <c r="B236" s="68">
        <v>1500522</v>
      </c>
      <c r="C236" s="248" t="s">
        <v>257</v>
      </c>
      <c r="D236" s="248" t="s">
        <v>258</v>
      </c>
      <c r="E236" s="68">
        <v>3981</v>
      </c>
      <c r="F236" s="71" t="s">
        <v>259</v>
      </c>
      <c r="G236" s="71" t="s">
        <v>66</v>
      </c>
      <c r="H236" s="72">
        <v>70532.600000000006</v>
      </c>
      <c r="I236" s="71"/>
      <c r="J236" s="71"/>
      <c r="K236" s="70">
        <v>9000</v>
      </c>
      <c r="L236" s="215"/>
      <c r="M236" s="15">
        <v>79532.600000000006</v>
      </c>
      <c r="N236" s="35" t="s">
        <v>1865</v>
      </c>
    </row>
    <row r="237" spans="1:14" ht="30" x14ac:dyDescent="0.2">
      <c r="A237" s="242">
        <v>43</v>
      </c>
      <c r="B237" s="13">
        <v>1500522</v>
      </c>
      <c r="C237" s="14" t="s">
        <v>276</v>
      </c>
      <c r="D237" s="14" t="s">
        <v>277</v>
      </c>
      <c r="E237" s="13">
        <v>3981</v>
      </c>
      <c r="F237" s="12" t="s">
        <v>264</v>
      </c>
      <c r="G237" s="12" t="s">
        <v>66</v>
      </c>
      <c r="H237" s="15">
        <v>280552.65000000002</v>
      </c>
      <c r="I237" s="12"/>
      <c r="J237" s="12"/>
      <c r="K237" s="29"/>
      <c r="L237" s="30">
        <v>35000</v>
      </c>
      <c r="M237" s="15">
        <v>245552.65000000002</v>
      </c>
      <c r="N237" s="35" t="s">
        <v>1865</v>
      </c>
    </row>
    <row r="238" spans="1:14" ht="30" x14ac:dyDescent="0.2">
      <c r="A238" s="242">
        <v>43</v>
      </c>
      <c r="B238" s="13">
        <v>1500522</v>
      </c>
      <c r="C238" s="14" t="s">
        <v>288</v>
      </c>
      <c r="D238" s="14" t="s">
        <v>289</v>
      </c>
      <c r="E238" s="13">
        <v>3981</v>
      </c>
      <c r="F238" s="12" t="s">
        <v>142</v>
      </c>
      <c r="G238" s="12" t="s">
        <v>66</v>
      </c>
      <c r="H238" s="15">
        <v>9245.4500000000007</v>
      </c>
      <c r="I238" s="12"/>
      <c r="J238" s="12"/>
      <c r="K238" s="29">
        <v>2000</v>
      </c>
      <c r="L238" s="30"/>
      <c r="M238" s="15">
        <v>11245.45</v>
      </c>
      <c r="N238" s="35" t="s">
        <v>1865</v>
      </c>
    </row>
    <row r="239" spans="1:14" ht="30" x14ac:dyDescent="0.2">
      <c r="A239" s="242">
        <v>43</v>
      </c>
      <c r="B239" s="13">
        <v>1500522</v>
      </c>
      <c r="C239" s="14" t="s">
        <v>292</v>
      </c>
      <c r="D239" s="14" t="s">
        <v>293</v>
      </c>
      <c r="E239" s="13">
        <v>3981</v>
      </c>
      <c r="F239" s="12" t="s">
        <v>239</v>
      </c>
      <c r="G239" s="12" t="s">
        <v>66</v>
      </c>
      <c r="H239" s="15">
        <v>42650.25</v>
      </c>
      <c r="I239" s="12"/>
      <c r="J239" s="12"/>
      <c r="K239" s="29">
        <v>7000</v>
      </c>
      <c r="L239" s="30"/>
      <c r="M239" s="15">
        <v>49650.25</v>
      </c>
      <c r="N239" s="35" t="s">
        <v>1865</v>
      </c>
    </row>
    <row r="240" spans="1:14" ht="30" x14ac:dyDescent="0.2">
      <c r="A240" s="242">
        <v>43</v>
      </c>
      <c r="B240" s="13">
        <v>1500522</v>
      </c>
      <c r="C240" s="14" t="s">
        <v>296</v>
      </c>
      <c r="D240" s="14" t="s">
        <v>297</v>
      </c>
      <c r="E240" s="13">
        <v>3981</v>
      </c>
      <c r="F240" s="12" t="s">
        <v>298</v>
      </c>
      <c r="G240" s="12" t="s">
        <v>66</v>
      </c>
      <c r="H240" s="15">
        <v>45934.85</v>
      </c>
      <c r="I240" s="12"/>
      <c r="J240" s="12"/>
      <c r="K240" s="29"/>
      <c r="L240" s="30">
        <v>4000</v>
      </c>
      <c r="M240" s="15">
        <v>41934.85</v>
      </c>
      <c r="N240" s="35" t="s">
        <v>1865</v>
      </c>
    </row>
    <row r="241" spans="1:14" ht="30" x14ac:dyDescent="0.2">
      <c r="A241" s="242">
        <v>43</v>
      </c>
      <c r="B241" s="13">
        <v>1500522</v>
      </c>
      <c r="C241" s="14" t="s">
        <v>303</v>
      </c>
      <c r="D241" s="14" t="s">
        <v>304</v>
      </c>
      <c r="E241" s="13">
        <v>3981</v>
      </c>
      <c r="F241" s="12" t="s">
        <v>142</v>
      </c>
      <c r="G241" s="12" t="s">
        <v>66</v>
      </c>
      <c r="H241" s="15">
        <v>11132.5</v>
      </c>
      <c r="I241" s="12"/>
      <c r="J241" s="12"/>
      <c r="K241" s="29">
        <v>600</v>
      </c>
      <c r="L241" s="30"/>
      <c r="M241" s="15">
        <v>11732.5</v>
      </c>
      <c r="N241" s="35" t="s">
        <v>1865</v>
      </c>
    </row>
    <row r="242" spans="1:14" ht="30" x14ac:dyDescent="0.2">
      <c r="A242" s="242">
        <v>43</v>
      </c>
      <c r="B242" s="13">
        <v>1500522</v>
      </c>
      <c r="C242" s="14" t="s">
        <v>307</v>
      </c>
      <c r="D242" s="14" t="s">
        <v>308</v>
      </c>
      <c r="E242" s="13">
        <v>3981</v>
      </c>
      <c r="F242" s="12" t="s">
        <v>309</v>
      </c>
      <c r="G242" s="12" t="s">
        <v>66</v>
      </c>
      <c r="H242" s="15">
        <v>262656.94</v>
      </c>
      <c r="I242" s="12"/>
      <c r="J242" s="12"/>
      <c r="K242" s="29">
        <v>40000</v>
      </c>
      <c r="L242" s="30"/>
      <c r="M242" s="15">
        <v>302656.94</v>
      </c>
      <c r="N242" s="35" t="s">
        <v>1865</v>
      </c>
    </row>
    <row r="243" spans="1:14" ht="30" x14ac:dyDescent="0.2">
      <c r="A243" s="242">
        <v>43</v>
      </c>
      <c r="B243" s="13">
        <v>1500522</v>
      </c>
      <c r="C243" s="14" t="s">
        <v>391</v>
      </c>
      <c r="D243" s="14" t="s">
        <v>392</v>
      </c>
      <c r="E243" s="13">
        <v>3981</v>
      </c>
      <c r="F243" s="12" t="s">
        <v>142</v>
      </c>
      <c r="G243" s="12" t="s">
        <v>66</v>
      </c>
      <c r="H243" s="15">
        <v>217081.83</v>
      </c>
      <c r="I243" s="12"/>
      <c r="J243" s="12"/>
      <c r="K243" s="29">
        <v>61000</v>
      </c>
      <c r="L243" s="30"/>
      <c r="M243" s="15">
        <v>278081.82999999996</v>
      </c>
      <c r="N243" s="35" t="s">
        <v>1865</v>
      </c>
    </row>
    <row r="244" spans="1:14" ht="30" x14ac:dyDescent="0.2">
      <c r="A244" s="242">
        <v>43</v>
      </c>
      <c r="B244" s="13">
        <v>1500522</v>
      </c>
      <c r="C244" s="14" t="s">
        <v>400</v>
      </c>
      <c r="D244" s="14" t="s">
        <v>401</v>
      </c>
      <c r="E244" s="13">
        <v>3981</v>
      </c>
      <c r="F244" s="12" t="s">
        <v>402</v>
      </c>
      <c r="G244" s="12" t="s">
        <v>66</v>
      </c>
      <c r="H244" s="15">
        <v>121528.03</v>
      </c>
      <c r="I244" s="12"/>
      <c r="J244" s="12"/>
      <c r="K244" s="29">
        <v>23000</v>
      </c>
      <c r="L244" s="30"/>
      <c r="M244" s="15">
        <v>144528.03</v>
      </c>
      <c r="N244" s="35" t="s">
        <v>1865</v>
      </c>
    </row>
    <row r="245" spans="1:14" ht="30" x14ac:dyDescent="0.2">
      <c r="A245" s="242">
        <v>43</v>
      </c>
      <c r="B245" s="13">
        <v>1500522</v>
      </c>
      <c r="C245" s="14" t="s">
        <v>406</v>
      </c>
      <c r="D245" s="14" t="s">
        <v>407</v>
      </c>
      <c r="E245" s="13">
        <v>3981</v>
      </c>
      <c r="F245" s="12" t="s">
        <v>408</v>
      </c>
      <c r="G245" s="12" t="s">
        <v>66</v>
      </c>
      <c r="H245" s="15">
        <v>31360.799999999999</v>
      </c>
      <c r="I245" s="12"/>
      <c r="J245" s="12"/>
      <c r="K245" s="29">
        <v>1200</v>
      </c>
      <c r="L245" s="30"/>
      <c r="M245" s="15">
        <v>32560.799999999999</v>
      </c>
      <c r="N245" s="35" t="s">
        <v>1865</v>
      </c>
    </row>
    <row r="246" spans="1:14" ht="30" x14ac:dyDescent="0.2">
      <c r="A246" s="242">
        <v>43</v>
      </c>
      <c r="B246" s="13">
        <v>1500522</v>
      </c>
      <c r="C246" s="14" t="s">
        <v>413</v>
      </c>
      <c r="D246" s="14" t="s">
        <v>414</v>
      </c>
      <c r="E246" s="13">
        <v>3981</v>
      </c>
      <c r="F246" s="12" t="s">
        <v>397</v>
      </c>
      <c r="G246" s="12" t="s">
        <v>66</v>
      </c>
      <c r="H246" s="15">
        <v>39107.18</v>
      </c>
      <c r="I246" s="12"/>
      <c r="J246" s="12"/>
      <c r="K246" s="29">
        <v>7000</v>
      </c>
      <c r="L246" s="30"/>
      <c r="M246" s="15">
        <v>46107.18</v>
      </c>
      <c r="N246" s="35" t="s">
        <v>1865</v>
      </c>
    </row>
    <row r="247" spans="1:14" ht="30" x14ac:dyDescent="0.2">
      <c r="A247" s="242">
        <v>43</v>
      </c>
      <c r="B247" s="13">
        <v>1500522</v>
      </c>
      <c r="C247" s="14" t="s">
        <v>417</v>
      </c>
      <c r="D247" s="14" t="s">
        <v>418</v>
      </c>
      <c r="E247" s="13">
        <v>3981</v>
      </c>
      <c r="F247" s="12" t="s">
        <v>419</v>
      </c>
      <c r="G247" s="12" t="s">
        <v>66</v>
      </c>
      <c r="H247" s="15">
        <v>216751.56</v>
      </c>
      <c r="I247" s="12"/>
      <c r="J247" s="12"/>
      <c r="K247" s="29">
        <v>36000</v>
      </c>
      <c r="L247" s="30"/>
      <c r="M247" s="15">
        <v>252751.56</v>
      </c>
      <c r="N247" s="35" t="s">
        <v>1865</v>
      </c>
    </row>
    <row r="248" spans="1:14" ht="30" x14ac:dyDescent="0.2">
      <c r="A248" s="242">
        <v>43</v>
      </c>
      <c r="B248" s="13">
        <v>1500522</v>
      </c>
      <c r="C248" s="14" t="s">
        <v>429</v>
      </c>
      <c r="D248" s="14" t="s">
        <v>430</v>
      </c>
      <c r="E248" s="13">
        <v>3981</v>
      </c>
      <c r="F248" s="12" t="s">
        <v>142</v>
      </c>
      <c r="G248" s="12" t="s">
        <v>66</v>
      </c>
      <c r="H248" s="15">
        <v>42330.43</v>
      </c>
      <c r="I248" s="12"/>
      <c r="J248" s="12"/>
      <c r="K248" s="29">
        <v>4000</v>
      </c>
      <c r="L248" s="30"/>
      <c r="M248" s="15">
        <v>46330.43</v>
      </c>
      <c r="N248" s="35" t="s">
        <v>1865</v>
      </c>
    </row>
    <row r="249" spans="1:14" ht="30" x14ac:dyDescent="0.2">
      <c r="A249" s="242">
        <v>43</v>
      </c>
      <c r="B249" s="13">
        <v>1500522</v>
      </c>
      <c r="C249" s="14" t="s">
        <v>433</v>
      </c>
      <c r="D249" s="14" t="s">
        <v>434</v>
      </c>
      <c r="E249" s="13">
        <v>3981</v>
      </c>
      <c r="F249" s="12" t="s">
        <v>402</v>
      </c>
      <c r="G249" s="12" t="s">
        <v>66</v>
      </c>
      <c r="H249" s="15">
        <v>36408.400000000001</v>
      </c>
      <c r="I249" s="12"/>
      <c r="J249" s="12"/>
      <c r="K249" s="29">
        <v>7000</v>
      </c>
      <c r="L249" s="30"/>
      <c r="M249" s="15">
        <v>43408.4</v>
      </c>
      <c r="N249" s="35" t="s">
        <v>1865</v>
      </c>
    </row>
    <row r="250" spans="1:14" ht="30" x14ac:dyDescent="0.2">
      <c r="A250" s="242">
        <v>43</v>
      </c>
      <c r="B250" s="13">
        <v>1500522</v>
      </c>
      <c r="C250" s="14" t="s">
        <v>437</v>
      </c>
      <c r="D250" s="14" t="s">
        <v>438</v>
      </c>
      <c r="E250" s="13">
        <v>3981</v>
      </c>
      <c r="F250" s="12" t="s">
        <v>439</v>
      </c>
      <c r="G250" s="12" t="s">
        <v>66</v>
      </c>
      <c r="H250" s="15">
        <v>133161.62</v>
      </c>
      <c r="I250" s="12"/>
      <c r="J250" s="12"/>
      <c r="K250" s="29">
        <v>65000</v>
      </c>
      <c r="L250" s="30"/>
      <c r="M250" s="15">
        <v>198161.62</v>
      </c>
      <c r="N250" s="35" t="s">
        <v>1865</v>
      </c>
    </row>
    <row r="251" spans="1:14" ht="30" x14ac:dyDescent="0.2">
      <c r="A251" s="242">
        <v>43</v>
      </c>
      <c r="B251" s="13">
        <v>1500522</v>
      </c>
      <c r="C251" s="14" t="s">
        <v>445</v>
      </c>
      <c r="D251" s="14" t="s">
        <v>446</v>
      </c>
      <c r="E251" s="13">
        <v>3981</v>
      </c>
      <c r="F251" s="12" t="s">
        <v>142</v>
      </c>
      <c r="G251" s="12" t="s">
        <v>66</v>
      </c>
      <c r="H251" s="15">
        <v>83253.58</v>
      </c>
      <c r="I251" s="12"/>
      <c r="J251" s="12"/>
      <c r="K251" s="29">
        <v>30000</v>
      </c>
      <c r="L251" s="30"/>
      <c r="M251" s="15">
        <v>113253.58</v>
      </c>
      <c r="N251" s="35" t="s">
        <v>1865</v>
      </c>
    </row>
    <row r="252" spans="1:14" ht="30" x14ac:dyDescent="0.2">
      <c r="A252" s="242">
        <v>43</v>
      </c>
      <c r="B252" s="13">
        <v>1500522</v>
      </c>
      <c r="C252" s="14" t="s">
        <v>470</v>
      </c>
      <c r="D252" s="14" t="s">
        <v>471</v>
      </c>
      <c r="E252" s="13">
        <v>3981</v>
      </c>
      <c r="F252" s="12" t="s">
        <v>298</v>
      </c>
      <c r="G252" s="12" t="s">
        <v>66</v>
      </c>
      <c r="H252" s="15">
        <v>86513.23</v>
      </c>
      <c r="I252" s="12"/>
      <c r="J252" s="12"/>
      <c r="K252" s="29"/>
      <c r="L252" s="30">
        <v>1800</v>
      </c>
      <c r="M252" s="15">
        <v>84713.23</v>
      </c>
      <c r="N252" s="35" t="s">
        <v>1865</v>
      </c>
    </row>
    <row r="253" spans="1:14" ht="30" x14ac:dyDescent="0.2">
      <c r="A253" s="242">
        <v>43</v>
      </c>
      <c r="B253" s="13">
        <v>1500522</v>
      </c>
      <c r="C253" s="14" t="s">
        <v>505</v>
      </c>
      <c r="D253" s="14" t="s">
        <v>506</v>
      </c>
      <c r="E253" s="13">
        <v>3981</v>
      </c>
      <c r="F253" s="12" t="s">
        <v>142</v>
      </c>
      <c r="G253" s="12" t="s">
        <v>66</v>
      </c>
      <c r="H253" s="15">
        <v>13121.75</v>
      </c>
      <c r="I253" s="12"/>
      <c r="J253" s="12"/>
      <c r="K253" s="29">
        <v>3000</v>
      </c>
      <c r="L253" s="30"/>
      <c r="M253" s="15">
        <v>16121.75</v>
      </c>
      <c r="N253" s="35" t="s">
        <v>1865</v>
      </c>
    </row>
    <row r="254" spans="1:14" ht="30" x14ac:dyDescent="0.2">
      <c r="A254" s="242">
        <v>43</v>
      </c>
      <c r="B254" s="13">
        <v>1500522</v>
      </c>
      <c r="C254" s="14" t="s">
        <v>509</v>
      </c>
      <c r="D254" s="14" t="s">
        <v>510</v>
      </c>
      <c r="E254" s="13">
        <v>3981</v>
      </c>
      <c r="F254" s="12" t="s">
        <v>439</v>
      </c>
      <c r="G254" s="12" t="s">
        <v>66</v>
      </c>
      <c r="H254" s="15">
        <v>263648.07</v>
      </c>
      <c r="I254" s="12"/>
      <c r="J254" s="12"/>
      <c r="K254" s="29">
        <v>14000</v>
      </c>
      <c r="L254" s="30"/>
      <c r="M254" s="15">
        <v>277648.07</v>
      </c>
      <c r="N254" s="35" t="s">
        <v>1865</v>
      </c>
    </row>
    <row r="255" spans="1:14" ht="30" x14ac:dyDescent="0.2">
      <c r="A255" s="242">
        <v>43</v>
      </c>
      <c r="B255" s="13">
        <v>1500522</v>
      </c>
      <c r="C255" s="14" t="s">
        <v>514</v>
      </c>
      <c r="D255" s="14" t="s">
        <v>515</v>
      </c>
      <c r="E255" s="13">
        <v>3981</v>
      </c>
      <c r="F255" s="12" t="s">
        <v>439</v>
      </c>
      <c r="G255" s="12" t="s">
        <v>66</v>
      </c>
      <c r="H255" s="15">
        <v>188522.37</v>
      </c>
      <c r="I255" s="12"/>
      <c r="J255" s="12"/>
      <c r="K255" s="29">
        <v>36000</v>
      </c>
      <c r="L255" s="30"/>
      <c r="M255" s="15">
        <v>224522.37</v>
      </c>
      <c r="N255" s="35" t="s">
        <v>1865</v>
      </c>
    </row>
    <row r="256" spans="1:14" ht="30" x14ac:dyDescent="0.2">
      <c r="A256" s="242">
        <v>43</v>
      </c>
      <c r="B256" s="13">
        <v>1500522</v>
      </c>
      <c r="C256" s="14" t="s">
        <v>518</v>
      </c>
      <c r="D256" s="14" t="s">
        <v>519</v>
      </c>
      <c r="E256" s="13">
        <v>3981</v>
      </c>
      <c r="F256" s="12" t="s">
        <v>298</v>
      </c>
      <c r="G256" s="12" t="s">
        <v>66</v>
      </c>
      <c r="H256" s="15">
        <v>48576.5</v>
      </c>
      <c r="I256" s="12"/>
      <c r="J256" s="12"/>
      <c r="K256" s="29">
        <v>13000</v>
      </c>
      <c r="L256" s="30"/>
      <c r="M256" s="15">
        <v>61576.5</v>
      </c>
      <c r="N256" s="35" t="s">
        <v>1865</v>
      </c>
    </row>
    <row r="257" spans="1:14" ht="30" x14ac:dyDescent="0.2">
      <c r="A257" s="242">
        <v>43</v>
      </c>
      <c r="B257" s="13">
        <v>1500522</v>
      </c>
      <c r="C257" s="14" t="s">
        <v>522</v>
      </c>
      <c r="D257" s="14" t="s">
        <v>523</v>
      </c>
      <c r="E257" s="13">
        <v>3981</v>
      </c>
      <c r="F257" s="12" t="s">
        <v>360</v>
      </c>
      <c r="G257" s="12" t="s">
        <v>66</v>
      </c>
      <c r="H257" s="15">
        <v>91794.03</v>
      </c>
      <c r="I257" s="12"/>
      <c r="J257" s="12"/>
      <c r="K257" s="29">
        <v>22000</v>
      </c>
      <c r="L257" s="30"/>
      <c r="M257" s="15">
        <v>113794.03</v>
      </c>
      <c r="N257" s="35" t="s">
        <v>1865</v>
      </c>
    </row>
    <row r="258" spans="1:14" ht="30" x14ac:dyDescent="0.2">
      <c r="A258" s="242">
        <v>43</v>
      </c>
      <c r="B258" s="13">
        <v>1500522</v>
      </c>
      <c r="C258" s="14" t="s">
        <v>526</v>
      </c>
      <c r="D258" s="14" t="s">
        <v>527</v>
      </c>
      <c r="E258" s="13">
        <v>3981</v>
      </c>
      <c r="F258" s="12" t="s">
        <v>298</v>
      </c>
      <c r="G258" s="12" t="s">
        <v>66</v>
      </c>
      <c r="H258" s="15">
        <v>32418.25</v>
      </c>
      <c r="I258" s="12"/>
      <c r="J258" s="12"/>
      <c r="K258" s="29">
        <v>7000</v>
      </c>
      <c r="L258" s="30"/>
      <c r="M258" s="15">
        <v>39418.25</v>
      </c>
      <c r="N258" s="35" t="s">
        <v>1865</v>
      </c>
    </row>
    <row r="259" spans="1:14" ht="30" x14ac:dyDescent="0.2">
      <c r="A259" s="242">
        <v>43</v>
      </c>
      <c r="B259" s="13">
        <v>1500522</v>
      </c>
      <c r="C259" s="14" t="s">
        <v>530</v>
      </c>
      <c r="D259" s="14" t="s">
        <v>531</v>
      </c>
      <c r="E259" s="13">
        <v>3981</v>
      </c>
      <c r="F259" s="12" t="s">
        <v>31</v>
      </c>
      <c r="G259" s="12" t="s">
        <v>66</v>
      </c>
      <c r="H259" s="15">
        <v>36805.449999999997</v>
      </c>
      <c r="I259" s="12"/>
      <c r="J259" s="12"/>
      <c r="K259" s="29">
        <v>7000</v>
      </c>
      <c r="L259" s="30"/>
      <c r="M259" s="15">
        <v>43805.45</v>
      </c>
      <c r="N259" s="35" t="s">
        <v>1865</v>
      </c>
    </row>
    <row r="260" spans="1:14" ht="30" x14ac:dyDescent="0.2">
      <c r="A260" s="242">
        <v>43</v>
      </c>
      <c r="B260" s="13">
        <v>1500522</v>
      </c>
      <c r="C260" s="14" t="s">
        <v>538</v>
      </c>
      <c r="D260" s="14" t="s">
        <v>539</v>
      </c>
      <c r="E260" s="13">
        <v>3981</v>
      </c>
      <c r="F260" s="12" t="s">
        <v>451</v>
      </c>
      <c r="G260" s="12" t="s">
        <v>66</v>
      </c>
      <c r="H260" s="15">
        <v>64594.86</v>
      </c>
      <c r="I260" s="12"/>
      <c r="J260" s="12"/>
      <c r="K260" s="29">
        <v>12500</v>
      </c>
      <c r="L260" s="30"/>
      <c r="M260" s="15">
        <v>77094.86</v>
      </c>
      <c r="N260" s="35" t="s">
        <v>1865</v>
      </c>
    </row>
    <row r="261" spans="1:14" ht="30" x14ac:dyDescent="0.2">
      <c r="A261" s="242">
        <v>43</v>
      </c>
      <c r="B261" s="13">
        <v>1500522</v>
      </c>
      <c r="C261" s="14" t="s">
        <v>542</v>
      </c>
      <c r="D261" s="14" t="s">
        <v>543</v>
      </c>
      <c r="E261" s="13">
        <v>3981</v>
      </c>
      <c r="F261" s="12" t="s">
        <v>216</v>
      </c>
      <c r="G261" s="12" t="s">
        <v>66</v>
      </c>
      <c r="H261" s="15">
        <v>64349.55</v>
      </c>
      <c r="I261" s="12"/>
      <c r="J261" s="12"/>
      <c r="K261" s="29">
        <v>2000</v>
      </c>
      <c r="L261" s="30"/>
      <c r="M261" s="15">
        <v>66349.55</v>
      </c>
      <c r="N261" s="35" t="s">
        <v>1865</v>
      </c>
    </row>
    <row r="262" spans="1:14" ht="30" x14ac:dyDescent="0.2">
      <c r="A262" s="242">
        <v>43</v>
      </c>
      <c r="B262" s="13">
        <v>1500522</v>
      </c>
      <c r="C262" s="14" t="s">
        <v>546</v>
      </c>
      <c r="D262" s="14" t="s">
        <v>547</v>
      </c>
      <c r="E262" s="13">
        <v>3981</v>
      </c>
      <c r="F262" s="12" t="s">
        <v>309</v>
      </c>
      <c r="G262" s="12" t="s">
        <v>66</v>
      </c>
      <c r="H262" s="15">
        <v>103928.31</v>
      </c>
      <c r="I262" s="12"/>
      <c r="J262" s="12"/>
      <c r="K262" s="29"/>
      <c r="L262" s="30">
        <v>7000</v>
      </c>
      <c r="M262" s="15">
        <v>96928.31</v>
      </c>
      <c r="N262" s="35" t="s">
        <v>1865</v>
      </c>
    </row>
    <row r="263" spans="1:14" ht="30" x14ac:dyDescent="0.2">
      <c r="A263" s="242">
        <v>43</v>
      </c>
      <c r="B263" s="13">
        <v>1500522</v>
      </c>
      <c r="C263" s="14" t="s">
        <v>550</v>
      </c>
      <c r="D263" s="14" t="s">
        <v>551</v>
      </c>
      <c r="E263" s="13">
        <v>3981</v>
      </c>
      <c r="F263" s="12" t="s">
        <v>495</v>
      </c>
      <c r="G263" s="12" t="s">
        <v>66</v>
      </c>
      <c r="H263" s="15">
        <v>67625.460000000006</v>
      </c>
      <c r="I263" s="12"/>
      <c r="J263" s="12"/>
      <c r="K263" s="29">
        <v>16000</v>
      </c>
      <c r="L263" s="30"/>
      <c r="M263" s="15">
        <v>83625.460000000006</v>
      </c>
      <c r="N263" s="35" t="s">
        <v>1865</v>
      </c>
    </row>
    <row r="264" spans="1:14" ht="16.5" x14ac:dyDescent="0.25">
      <c r="A264" s="258" t="s">
        <v>1909</v>
      </c>
      <c r="B264" s="259"/>
      <c r="C264" s="259"/>
      <c r="D264" s="259"/>
      <c r="E264" s="259"/>
      <c r="F264" s="259"/>
      <c r="G264" s="260"/>
      <c r="H264" s="253">
        <f t="shared" ref="H264:L264" si="2">SUM(H164:H263)</f>
        <v>18899425.299999997</v>
      </c>
      <c r="I264" s="253">
        <f t="shared" si="2"/>
        <v>0</v>
      </c>
      <c r="J264" s="253">
        <f t="shared" si="2"/>
        <v>0</v>
      </c>
      <c r="K264" s="253">
        <f t="shared" si="2"/>
        <v>4027244</v>
      </c>
      <c r="L264" s="253">
        <f t="shared" si="2"/>
        <v>5865445</v>
      </c>
      <c r="M264" s="253">
        <f>SUM(M164:M263)</f>
        <v>17061224.299999997</v>
      </c>
      <c r="N264" s="35"/>
    </row>
    <row r="265" spans="1:14" ht="45" x14ac:dyDescent="0.2">
      <c r="A265" s="242">
        <v>31</v>
      </c>
      <c r="B265" s="13">
        <v>1100122</v>
      </c>
      <c r="C265" s="14" t="s">
        <v>276</v>
      </c>
      <c r="D265" s="14" t="s">
        <v>277</v>
      </c>
      <c r="E265" s="13">
        <v>4156</v>
      </c>
      <c r="F265" s="12" t="s">
        <v>264</v>
      </c>
      <c r="G265" s="12" t="s">
        <v>270</v>
      </c>
      <c r="H265" s="15">
        <v>1035000</v>
      </c>
      <c r="I265" s="12"/>
      <c r="J265" s="12"/>
      <c r="K265" s="30"/>
      <c r="L265" s="30">
        <v>135000</v>
      </c>
      <c r="M265" s="15">
        <v>900000</v>
      </c>
      <c r="N265" s="35" t="s">
        <v>1822</v>
      </c>
    </row>
    <row r="266" spans="1:14" ht="30" x14ac:dyDescent="0.2">
      <c r="A266" s="242">
        <v>22</v>
      </c>
      <c r="B266" s="13">
        <v>1100122</v>
      </c>
      <c r="C266" s="14" t="s">
        <v>470</v>
      </c>
      <c r="D266" s="14" t="s">
        <v>471</v>
      </c>
      <c r="E266" s="13">
        <v>4311</v>
      </c>
      <c r="F266" s="12" t="s">
        <v>298</v>
      </c>
      <c r="G266" s="12" t="s">
        <v>271</v>
      </c>
      <c r="H266" s="15">
        <v>532775</v>
      </c>
      <c r="I266" s="12"/>
      <c r="J266" s="12"/>
      <c r="K266" s="46"/>
      <c r="L266" s="30">
        <v>186105.15</v>
      </c>
      <c r="M266" s="15">
        <v>346669.85</v>
      </c>
      <c r="N266" s="35" t="s">
        <v>1811</v>
      </c>
    </row>
    <row r="267" spans="1:14" ht="38.25" x14ac:dyDescent="0.2">
      <c r="A267" s="242">
        <v>12</v>
      </c>
      <c r="B267" s="13">
        <v>1500521</v>
      </c>
      <c r="C267" s="44" t="s">
        <v>70</v>
      </c>
      <c r="D267" s="44" t="s">
        <v>71</v>
      </c>
      <c r="E267" s="13">
        <v>4319</v>
      </c>
      <c r="F267" s="34" t="s">
        <v>72</v>
      </c>
      <c r="G267" s="34" t="s">
        <v>1807</v>
      </c>
      <c r="H267" s="15">
        <v>0</v>
      </c>
      <c r="I267" s="12"/>
      <c r="J267" s="12"/>
      <c r="K267" s="29">
        <v>656735.39</v>
      </c>
      <c r="L267" s="93"/>
      <c r="M267" s="15">
        <v>656735.39</v>
      </c>
      <c r="N267" s="47" t="s">
        <v>1809</v>
      </c>
    </row>
    <row r="268" spans="1:14" ht="25.5" x14ac:dyDescent="0.2">
      <c r="A268" s="39">
        <v>19</v>
      </c>
      <c r="B268" s="246">
        <v>1100121</v>
      </c>
      <c r="C268" s="247" t="s">
        <v>470</v>
      </c>
      <c r="D268" s="247" t="s">
        <v>471</v>
      </c>
      <c r="E268" s="249">
        <v>4321</v>
      </c>
      <c r="F268" s="247" t="s">
        <v>298</v>
      </c>
      <c r="G268" s="250" t="s">
        <v>1857</v>
      </c>
      <c r="H268" s="251">
        <v>0</v>
      </c>
      <c r="I268" s="247"/>
      <c r="J268" s="247"/>
      <c r="K268" s="252">
        <v>1500000</v>
      </c>
      <c r="L268" s="247"/>
      <c r="M268" s="15">
        <v>1500000</v>
      </c>
      <c r="N268" s="51" t="s">
        <v>1858</v>
      </c>
    </row>
    <row r="269" spans="1:14" ht="25.5" x14ac:dyDescent="0.2">
      <c r="A269" s="242">
        <v>19</v>
      </c>
      <c r="B269" s="221">
        <v>1100122</v>
      </c>
      <c r="C269" s="44" t="s">
        <v>470</v>
      </c>
      <c r="D269" s="44" t="s">
        <v>471</v>
      </c>
      <c r="E269" s="221">
        <v>4321</v>
      </c>
      <c r="F269" s="34" t="s">
        <v>298</v>
      </c>
      <c r="G269" s="34" t="s">
        <v>1857</v>
      </c>
      <c r="H269" s="15">
        <v>0</v>
      </c>
      <c r="I269" s="12"/>
      <c r="J269" s="12"/>
      <c r="K269" s="29">
        <v>3500000</v>
      </c>
      <c r="L269" s="46"/>
      <c r="M269" s="15">
        <v>3500000</v>
      </c>
      <c r="N269" s="51" t="s">
        <v>1858</v>
      </c>
    </row>
    <row r="270" spans="1:14" ht="90" x14ac:dyDescent="0.2">
      <c r="A270" s="242">
        <v>26</v>
      </c>
      <c r="B270" s="13">
        <v>1100122</v>
      </c>
      <c r="C270" s="14" t="s">
        <v>470</v>
      </c>
      <c r="D270" s="14" t="s">
        <v>471</v>
      </c>
      <c r="E270" s="13">
        <v>4331</v>
      </c>
      <c r="F270" s="12" t="s">
        <v>298</v>
      </c>
      <c r="G270" s="12" t="s">
        <v>478</v>
      </c>
      <c r="H270" s="15">
        <v>2633070</v>
      </c>
      <c r="I270" s="12"/>
      <c r="J270" s="12"/>
      <c r="K270" s="29"/>
      <c r="L270" s="30">
        <v>500000</v>
      </c>
      <c r="M270" s="15">
        <v>2133070</v>
      </c>
      <c r="N270" s="35" t="s">
        <v>1817</v>
      </c>
    </row>
    <row r="271" spans="1:14" ht="30" x14ac:dyDescent="0.2">
      <c r="A271" s="242">
        <v>22</v>
      </c>
      <c r="B271" s="13">
        <v>1100122</v>
      </c>
      <c r="C271" s="44" t="s">
        <v>509</v>
      </c>
      <c r="D271" s="44" t="s">
        <v>471</v>
      </c>
      <c r="E271" s="13">
        <v>4391</v>
      </c>
      <c r="F271" s="34" t="s">
        <v>298</v>
      </c>
      <c r="G271" s="34" t="s">
        <v>1807</v>
      </c>
      <c r="H271" s="15">
        <v>0</v>
      </c>
      <c r="I271" s="12"/>
      <c r="J271" s="12"/>
      <c r="K271" s="29">
        <v>186105.15</v>
      </c>
      <c r="L271" s="12"/>
      <c r="M271" s="15">
        <v>186105.15</v>
      </c>
      <c r="N271" s="35" t="s">
        <v>1811</v>
      </c>
    </row>
    <row r="272" spans="1:14" x14ac:dyDescent="0.2">
      <c r="A272" s="242">
        <v>6</v>
      </c>
      <c r="B272" s="13">
        <v>1500522</v>
      </c>
      <c r="C272" s="14" t="s">
        <v>70</v>
      </c>
      <c r="D272" s="14" t="s">
        <v>71</v>
      </c>
      <c r="E272" s="13">
        <v>4411</v>
      </c>
      <c r="F272" s="12" t="s">
        <v>72</v>
      </c>
      <c r="G272" s="12" t="s">
        <v>53</v>
      </c>
      <c r="H272" s="15">
        <v>17500</v>
      </c>
      <c r="I272" s="12"/>
      <c r="J272" s="12"/>
      <c r="K272" s="29">
        <v>200000</v>
      </c>
      <c r="L272" s="93"/>
      <c r="M272" s="15">
        <v>217500</v>
      </c>
      <c r="N272" s="47" t="s">
        <v>1808</v>
      </c>
    </row>
    <row r="273" spans="1:14" ht="75" x14ac:dyDescent="0.2">
      <c r="A273" s="242">
        <v>18</v>
      </c>
      <c r="B273" s="13">
        <v>2510222</v>
      </c>
      <c r="C273" s="14" t="s">
        <v>172</v>
      </c>
      <c r="D273" s="14" t="s">
        <v>174</v>
      </c>
      <c r="E273" s="13">
        <v>4411</v>
      </c>
      <c r="F273" s="12" t="s">
        <v>148</v>
      </c>
      <c r="G273" s="12" t="s">
        <v>53</v>
      </c>
      <c r="H273" s="15">
        <v>270000</v>
      </c>
      <c r="I273" s="12"/>
      <c r="J273" s="12"/>
      <c r="K273" s="29"/>
      <c r="L273" s="30">
        <v>97713</v>
      </c>
      <c r="M273" s="15">
        <v>172287</v>
      </c>
      <c r="N273" s="35" t="s">
        <v>1805</v>
      </c>
    </row>
    <row r="274" spans="1:14" ht="30" x14ac:dyDescent="0.2">
      <c r="A274" s="242">
        <v>55</v>
      </c>
      <c r="B274" s="13">
        <v>2510122</v>
      </c>
      <c r="C274" s="14" t="s">
        <v>276</v>
      </c>
      <c r="D274" s="14" t="s">
        <v>277</v>
      </c>
      <c r="E274" s="13">
        <v>4411</v>
      </c>
      <c r="F274" s="12" t="s">
        <v>264</v>
      </c>
      <c r="G274" s="12" t="s">
        <v>53</v>
      </c>
      <c r="H274" s="15">
        <v>5500000</v>
      </c>
      <c r="I274" s="12"/>
      <c r="J274" s="12"/>
      <c r="K274" s="12"/>
      <c r="L274" s="30">
        <v>1261719.1399999999</v>
      </c>
      <c r="M274" s="15">
        <v>4238280.8600000003</v>
      </c>
      <c r="N274" s="35" t="s">
        <v>1854</v>
      </c>
    </row>
    <row r="275" spans="1:14" ht="45" x14ac:dyDescent="0.2">
      <c r="A275" s="242">
        <v>8</v>
      </c>
      <c r="B275" s="13">
        <v>1100122</v>
      </c>
      <c r="C275" s="14" t="s">
        <v>400</v>
      </c>
      <c r="D275" s="14" t="s">
        <v>401</v>
      </c>
      <c r="E275" s="13">
        <v>4414</v>
      </c>
      <c r="F275" s="12" t="s">
        <v>402</v>
      </c>
      <c r="G275" s="12" t="s">
        <v>283</v>
      </c>
      <c r="H275" s="15">
        <v>160684</v>
      </c>
      <c r="I275" s="12"/>
      <c r="J275" s="12"/>
      <c r="K275" s="12"/>
      <c r="L275" s="30">
        <v>120000</v>
      </c>
      <c r="M275" s="15">
        <v>40684</v>
      </c>
      <c r="N275" s="35" t="s">
        <v>1795</v>
      </c>
    </row>
    <row r="276" spans="1:14" ht="45" x14ac:dyDescent="0.2">
      <c r="A276" s="242">
        <v>31</v>
      </c>
      <c r="B276" s="13">
        <v>1100122</v>
      </c>
      <c r="C276" s="14" t="s">
        <v>276</v>
      </c>
      <c r="D276" s="14" t="s">
        <v>277</v>
      </c>
      <c r="E276" s="13">
        <v>4415</v>
      </c>
      <c r="F276" s="12" t="s">
        <v>264</v>
      </c>
      <c r="G276" s="12" t="s">
        <v>272</v>
      </c>
      <c r="H276" s="15">
        <v>3200000</v>
      </c>
      <c r="I276" s="12"/>
      <c r="J276" s="12"/>
      <c r="K276" s="29">
        <v>135000</v>
      </c>
      <c r="L276" s="30"/>
      <c r="M276" s="15">
        <v>3335000</v>
      </c>
      <c r="N276" s="35" t="s">
        <v>1822</v>
      </c>
    </row>
    <row r="277" spans="1:14" ht="30" x14ac:dyDescent="0.25">
      <c r="A277" s="242" t="s">
        <v>1831</v>
      </c>
      <c r="B277" s="13">
        <v>1100122</v>
      </c>
      <c r="C277" s="14" t="s">
        <v>226</v>
      </c>
      <c r="D277" s="14" t="s">
        <v>227</v>
      </c>
      <c r="E277" s="13">
        <v>4421</v>
      </c>
      <c r="F277" s="12" t="s">
        <v>142</v>
      </c>
      <c r="G277" s="12" t="s">
        <v>197</v>
      </c>
      <c r="H277" s="15">
        <v>724500</v>
      </c>
      <c r="I277" s="12"/>
      <c r="J277" s="12"/>
      <c r="K277" s="29"/>
      <c r="L277" s="30">
        <v>263750</v>
      </c>
      <c r="M277" s="15">
        <v>460750</v>
      </c>
      <c r="N277" s="94" t="s">
        <v>1832</v>
      </c>
    </row>
    <row r="278" spans="1:14" ht="16.5" x14ac:dyDescent="0.25">
      <c r="A278" s="258" t="s">
        <v>1910</v>
      </c>
      <c r="B278" s="259"/>
      <c r="C278" s="259"/>
      <c r="D278" s="259"/>
      <c r="E278" s="259"/>
      <c r="F278" s="259"/>
      <c r="G278" s="260"/>
      <c r="H278" s="253">
        <f t="shared" ref="H278:L278" si="3">SUM(H265:H277)</f>
        <v>14073529</v>
      </c>
      <c r="I278" s="253">
        <f t="shared" si="3"/>
        <v>0</v>
      </c>
      <c r="J278" s="253">
        <f t="shared" si="3"/>
        <v>0</v>
      </c>
      <c r="K278" s="253">
        <f t="shared" si="3"/>
        <v>6177840.540000001</v>
      </c>
      <c r="L278" s="253">
        <f t="shared" si="3"/>
        <v>2564287.29</v>
      </c>
      <c r="M278" s="253">
        <f>SUM(M265:M277)</f>
        <v>17687082.25</v>
      </c>
      <c r="N278" s="94"/>
    </row>
    <row r="279" spans="1:14" ht="30" x14ac:dyDescent="0.2">
      <c r="A279" s="242">
        <v>3</v>
      </c>
      <c r="B279" s="13">
        <v>1100122</v>
      </c>
      <c r="C279" s="14" t="s">
        <v>505</v>
      </c>
      <c r="D279" s="14" t="s">
        <v>506</v>
      </c>
      <c r="E279" s="13">
        <v>5111</v>
      </c>
      <c r="F279" s="12" t="s">
        <v>142</v>
      </c>
      <c r="G279" s="12" t="s">
        <v>137</v>
      </c>
      <c r="H279" s="15">
        <v>5175</v>
      </c>
      <c r="I279" s="12"/>
      <c r="J279" s="12"/>
      <c r="K279" s="46"/>
      <c r="L279" s="30">
        <v>5175</v>
      </c>
      <c r="M279" s="15">
        <v>0</v>
      </c>
      <c r="N279" s="35" t="s">
        <v>1789</v>
      </c>
    </row>
    <row r="280" spans="1:14" ht="45" x14ac:dyDescent="0.2">
      <c r="A280" s="242">
        <v>29</v>
      </c>
      <c r="B280" s="13">
        <v>1100122</v>
      </c>
      <c r="C280" s="14" t="s">
        <v>116</v>
      </c>
      <c r="D280" s="14" t="s">
        <v>117</v>
      </c>
      <c r="E280" s="13">
        <v>5151</v>
      </c>
      <c r="F280" s="12" t="s">
        <v>118</v>
      </c>
      <c r="G280" s="12" t="s">
        <v>128</v>
      </c>
      <c r="H280" s="15">
        <v>20700</v>
      </c>
      <c r="I280" s="12"/>
      <c r="J280" s="12"/>
      <c r="K280" s="12"/>
      <c r="L280" s="30">
        <v>18000</v>
      </c>
      <c r="M280" s="15">
        <v>2700</v>
      </c>
      <c r="N280" s="35" t="s">
        <v>1820</v>
      </c>
    </row>
    <row r="281" spans="1:14" ht="30" x14ac:dyDescent="0.25">
      <c r="A281" s="242" t="s">
        <v>1831</v>
      </c>
      <c r="B281" s="13">
        <v>1100122</v>
      </c>
      <c r="C281" s="14" t="s">
        <v>226</v>
      </c>
      <c r="D281" s="14" t="s">
        <v>227</v>
      </c>
      <c r="E281" s="13">
        <v>5151</v>
      </c>
      <c r="F281" s="12" t="s">
        <v>142</v>
      </c>
      <c r="G281" s="12" t="s">
        <v>128</v>
      </c>
      <c r="H281" s="15">
        <v>400000</v>
      </c>
      <c r="I281" s="12"/>
      <c r="J281" s="12"/>
      <c r="K281" s="29"/>
      <c r="L281" s="30">
        <v>200000</v>
      </c>
      <c r="M281" s="15">
        <v>200000</v>
      </c>
      <c r="N281" s="94" t="s">
        <v>1832</v>
      </c>
    </row>
    <row r="282" spans="1:14" ht="30" x14ac:dyDescent="0.2">
      <c r="A282" s="242">
        <v>36</v>
      </c>
      <c r="B282" s="13">
        <v>1100122</v>
      </c>
      <c r="C282" s="14" t="s">
        <v>484</v>
      </c>
      <c r="D282" s="14" t="s">
        <v>485</v>
      </c>
      <c r="E282" s="13">
        <v>5151</v>
      </c>
      <c r="F282" s="12" t="s">
        <v>486</v>
      </c>
      <c r="G282" s="12" t="s">
        <v>128</v>
      </c>
      <c r="H282" s="15">
        <v>77625</v>
      </c>
      <c r="I282" s="12"/>
      <c r="J282" s="12"/>
      <c r="K282" s="12"/>
      <c r="L282" s="30">
        <v>1384.96</v>
      </c>
      <c r="M282" s="15">
        <v>76240.039999999994</v>
      </c>
      <c r="N282" s="35" t="s">
        <v>1829</v>
      </c>
    </row>
    <row r="283" spans="1:14" ht="30" x14ac:dyDescent="0.2">
      <c r="A283" s="242">
        <v>3</v>
      </c>
      <c r="B283" s="13">
        <v>1100122</v>
      </c>
      <c r="C283" s="14" t="s">
        <v>505</v>
      </c>
      <c r="D283" s="14" t="s">
        <v>506</v>
      </c>
      <c r="E283" s="13">
        <v>5151</v>
      </c>
      <c r="F283" s="12" t="s">
        <v>142</v>
      </c>
      <c r="G283" s="12" t="s">
        <v>128</v>
      </c>
      <c r="H283" s="15">
        <v>10350</v>
      </c>
      <c r="I283" s="12"/>
      <c r="J283" s="12"/>
      <c r="K283" s="46"/>
      <c r="L283" s="30">
        <v>10350</v>
      </c>
      <c r="M283" s="15">
        <v>0</v>
      </c>
      <c r="N283" s="35" t="s">
        <v>1789</v>
      </c>
    </row>
    <row r="284" spans="1:14" ht="30" x14ac:dyDescent="0.2">
      <c r="A284" s="242">
        <v>15</v>
      </c>
      <c r="B284" s="13">
        <v>1100122</v>
      </c>
      <c r="C284" s="14" t="s">
        <v>518</v>
      </c>
      <c r="D284" s="14" t="s">
        <v>519</v>
      </c>
      <c r="E284" s="13">
        <v>5151</v>
      </c>
      <c r="F284" s="12" t="s">
        <v>298</v>
      </c>
      <c r="G284" s="12" t="s">
        <v>128</v>
      </c>
      <c r="H284" s="15">
        <v>30000</v>
      </c>
      <c r="I284" s="12"/>
      <c r="J284" s="12"/>
      <c r="K284" s="46"/>
      <c r="L284" s="30">
        <v>30000</v>
      </c>
      <c r="M284" s="15">
        <v>0</v>
      </c>
      <c r="N284" s="35" t="s">
        <v>1804</v>
      </c>
    </row>
    <row r="285" spans="1:14" ht="75" x14ac:dyDescent="0.2">
      <c r="A285" s="242">
        <v>40</v>
      </c>
      <c r="B285" s="13">
        <v>1100122</v>
      </c>
      <c r="C285" s="14" t="s">
        <v>542</v>
      </c>
      <c r="D285" s="14" t="s">
        <v>543</v>
      </c>
      <c r="E285" s="13">
        <v>5151</v>
      </c>
      <c r="F285" s="12" t="s">
        <v>216</v>
      </c>
      <c r="G285" s="12" t="s">
        <v>128</v>
      </c>
      <c r="H285" s="15">
        <v>200000</v>
      </c>
      <c r="I285" s="12"/>
      <c r="J285" s="12"/>
      <c r="K285" s="29">
        <v>1600000</v>
      </c>
      <c r="L285" s="30"/>
      <c r="M285" s="15">
        <v>1800000</v>
      </c>
      <c r="N285" s="35" t="s">
        <v>1841</v>
      </c>
    </row>
    <row r="286" spans="1:14" ht="30" x14ac:dyDescent="0.2">
      <c r="A286" s="242">
        <v>32</v>
      </c>
      <c r="B286" s="13">
        <v>1100122</v>
      </c>
      <c r="C286" s="44" t="s">
        <v>222</v>
      </c>
      <c r="D286" s="44" t="s">
        <v>223</v>
      </c>
      <c r="E286" s="13">
        <v>5231</v>
      </c>
      <c r="F286" s="34" t="s">
        <v>142</v>
      </c>
      <c r="G286" s="12" t="s">
        <v>200</v>
      </c>
      <c r="H286" s="15">
        <v>0</v>
      </c>
      <c r="I286" s="12"/>
      <c r="J286" s="12"/>
      <c r="K286" s="46">
        <v>60000</v>
      </c>
      <c r="L286" s="46"/>
      <c r="M286" s="15">
        <v>60000</v>
      </c>
      <c r="N286" s="35" t="s">
        <v>1824</v>
      </c>
    </row>
    <row r="287" spans="1:14" ht="90" x14ac:dyDescent="0.2">
      <c r="A287" s="242" t="s">
        <v>1823</v>
      </c>
      <c r="B287" s="13">
        <v>1100122</v>
      </c>
      <c r="C287" s="14" t="s">
        <v>222</v>
      </c>
      <c r="D287" s="14" t="s">
        <v>223</v>
      </c>
      <c r="E287" s="13">
        <v>5411</v>
      </c>
      <c r="F287" s="12" t="s">
        <v>142</v>
      </c>
      <c r="G287" s="12" t="s">
        <v>108</v>
      </c>
      <c r="H287" s="15">
        <v>1552500</v>
      </c>
      <c r="I287" s="12"/>
      <c r="J287" s="12"/>
      <c r="K287" s="46"/>
      <c r="L287" s="30">
        <v>99500</v>
      </c>
      <c r="M287" s="15">
        <v>1453000</v>
      </c>
      <c r="N287" s="35" t="s">
        <v>1825</v>
      </c>
    </row>
    <row r="288" spans="1:14" ht="90" x14ac:dyDescent="0.2">
      <c r="A288" s="242">
        <v>26</v>
      </c>
      <c r="B288" s="13">
        <v>1100122</v>
      </c>
      <c r="C288" s="14" t="s">
        <v>470</v>
      </c>
      <c r="D288" s="14" t="s">
        <v>471</v>
      </c>
      <c r="E288" s="13">
        <v>5411</v>
      </c>
      <c r="F288" s="12" t="s">
        <v>298</v>
      </c>
      <c r="G288" s="12" t="s">
        <v>108</v>
      </c>
      <c r="H288" s="15">
        <v>150000</v>
      </c>
      <c r="I288" s="12"/>
      <c r="J288" s="12"/>
      <c r="K288" s="12"/>
      <c r="L288" s="30">
        <v>150000</v>
      </c>
      <c r="M288" s="15">
        <v>0</v>
      </c>
      <c r="N288" s="35" t="s">
        <v>1817</v>
      </c>
    </row>
    <row r="289" spans="1:14" ht="45" x14ac:dyDescent="0.2">
      <c r="A289" s="242">
        <v>16</v>
      </c>
      <c r="B289" s="13">
        <v>1100121</v>
      </c>
      <c r="C289" s="14" t="s">
        <v>514</v>
      </c>
      <c r="D289" s="14" t="s">
        <v>515</v>
      </c>
      <c r="E289" s="13">
        <v>5611</v>
      </c>
      <c r="F289" s="34" t="s">
        <v>439</v>
      </c>
      <c r="G289" s="34" t="s">
        <v>1792</v>
      </c>
      <c r="H289" s="15">
        <v>0</v>
      </c>
      <c r="I289" s="12"/>
      <c r="J289" s="12"/>
      <c r="K289" s="29">
        <v>486857.6</v>
      </c>
      <c r="L289" s="46"/>
      <c r="M289" s="15">
        <v>486857.6</v>
      </c>
      <c r="N289" s="35" t="s">
        <v>1810</v>
      </c>
    </row>
    <row r="290" spans="1:14" ht="45" x14ac:dyDescent="0.2">
      <c r="A290" s="242">
        <v>16</v>
      </c>
      <c r="B290" s="13">
        <v>1100122</v>
      </c>
      <c r="C290" s="44" t="s">
        <v>500</v>
      </c>
      <c r="D290" s="44" t="s">
        <v>515</v>
      </c>
      <c r="E290" s="13">
        <v>5611</v>
      </c>
      <c r="F290" s="34" t="s">
        <v>439</v>
      </c>
      <c r="G290" s="34" t="s">
        <v>1792</v>
      </c>
      <c r="H290" s="15">
        <v>0</v>
      </c>
      <c r="I290" s="12"/>
      <c r="J290" s="12"/>
      <c r="K290" s="29">
        <v>195637</v>
      </c>
      <c r="L290" s="30"/>
      <c r="M290" s="15">
        <v>195637</v>
      </c>
      <c r="N290" s="35" t="s">
        <v>1810</v>
      </c>
    </row>
    <row r="291" spans="1:14" ht="51" x14ac:dyDescent="0.2">
      <c r="A291" s="242">
        <v>17</v>
      </c>
      <c r="B291" s="13">
        <v>1500522</v>
      </c>
      <c r="C291" s="14" t="s">
        <v>417</v>
      </c>
      <c r="D291" s="14" t="s">
        <v>418</v>
      </c>
      <c r="E291" s="13">
        <v>5621</v>
      </c>
      <c r="F291" s="12" t="s">
        <v>419</v>
      </c>
      <c r="G291" s="12" t="s">
        <v>426</v>
      </c>
      <c r="H291" s="15">
        <v>0</v>
      </c>
      <c r="I291" s="12"/>
      <c r="J291" s="12"/>
      <c r="K291" s="29">
        <v>12500</v>
      </c>
      <c r="L291" s="105"/>
      <c r="M291" s="15">
        <v>12500</v>
      </c>
      <c r="N291" s="47" t="s">
        <v>1856</v>
      </c>
    </row>
    <row r="292" spans="1:14" ht="63.75" x14ac:dyDescent="0.2">
      <c r="A292" s="242">
        <v>48</v>
      </c>
      <c r="B292" s="13">
        <v>2510222</v>
      </c>
      <c r="C292" s="44" t="s">
        <v>437</v>
      </c>
      <c r="D292" s="44" t="s">
        <v>438</v>
      </c>
      <c r="E292" s="13">
        <v>5621</v>
      </c>
      <c r="F292" s="34" t="s">
        <v>439</v>
      </c>
      <c r="G292" s="12" t="s">
        <v>426</v>
      </c>
      <c r="H292" s="15">
        <v>0</v>
      </c>
      <c r="I292" s="12"/>
      <c r="J292" s="12"/>
      <c r="K292" s="29">
        <v>700000</v>
      </c>
      <c r="L292" s="12"/>
      <c r="M292" s="15">
        <v>700000</v>
      </c>
      <c r="N292" s="47" t="s">
        <v>1864</v>
      </c>
    </row>
    <row r="293" spans="1:14" ht="45" x14ac:dyDescent="0.2">
      <c r="A293" s="242">
        <v>29</v>
      </c>
      <c r="B293" s="13">
        <v>1100122</v>
      </c>
      <c r="C293" s="14" t="s">
        <v>116</v>
      </c>
      <c r="D293" s="14" t="s">
        <v>117</v>
      </c>
      <c r="E293" s="13">
        <v>5641</v>
      </c>
      <c r="F293" s="12" t="s">
        <v>118</v>
      </c>
      <c r="G293" s="12" t="s">
        <v>129</v>
      </c>
      <c r="H293" s="15">
        <v>15525</v>
      </c>
      <c r="I293" s="12"/>
      <c r="J293" s="12"/>
      <c r="K293" s="12"/>
      <c r="L293" s="30">
        <v>15000</v>
      </c>
      <c r="M293" s="15">
        <v>525</v>
      </c>
      <c r="N293" s="35" t="s">
        <v>1820</v>
      </c>
    </row>
    <row r="294" spans="1:14" ht="30" x14ac:dyDescent="0.25">
      <c r="A294" s="242" t="s">
        <v>1831</v>
      </c>
      <c r="B294" s="13">
        <v>1100122</v>
      </c>
      <c r="C294" s="44" t="s">
        <v>226</v>
      </c>
      <c r="D294" s="44" t="s">
        <v>227</v>
      </c>
      <c r="E294" s="13">
        <v>5651</v>
      </c>
      <c r="F294" s="34" t="s">
        <v>142</v>
      </c>
      <c r="G294" s="12" t="s">
        <v>109</v>
      </c>
      <c r="H294" s="15">
        <v>0</v>
      </c>
      <c r="I294" s="12"/>
      <c r="J294" s="12"/>
      <c r="K294" s="29">
        <v>1952833</v>
      </c>
      <c r="L294" s="30"/>
      <c r="M294" s="15">
        <v>1952833</v>
      </c>
      <c r="N294" s="94" t="s">
        <v>1832</v>
      </c>
    </row>
    <row r="295" spans="1:14" ht="75" x14ac:dyDescent="0.2">
      <c r="A295" s="242">
        <v>40</v>
      </c>
      <c r="B295" s="13">
        <v>1100122</v>
      </c>
      <c r="C295" s="14" t="s">
        <v>542</v>
      </c>
      <c r="D295" s="14" t="s">
        <v>543</v>
      </c>
      <c r="E295" s="13">
        <v>5663</v>
      </c>
      <c r="F295" s="12" t="s">
        <v>216</v>
      </c>
      <c r="G295" s="12" t="s">
        <v>467</v>
      </c>
      <c r="H295" s="15">
        <v>600000</v>
      </c>
      <c r="I295" s="12"/>
      <c r="J295" s="12"/>
      <c r="K295" s="29">
        <v>900000</v>
      </c>
      <c r="L295" s="30"/>
      <c r="M295" s="15">
        <v>1500000</v>
      </c>
      <c r="N295" s="35" t="s">
        <v>1841</v>
      </c>
    </row>
    <row r="296" spans="1:14" ht="25.5" x14ac:dyDescent="0.2">
      <c r="A296" s="242">
        <v>47</v>
      </c>
      <c r="B296" s="13">
        <v>2510222</v>
      </c>
      <c r="C296" s="44" t="s">
        <v>226</v>
      </c>
      <c r="D296" s="44" t="s">
        <v>227</v>
      </c>
      <c r="E296" s="13">
        <v>5671</v>
      </c>
      <c r="F296" s="34" t="s">
        <v>142</v>
      </c>
      <c r="G296" s="12" t="s">
        <v>210</v>
      </c>
      <c r="H296" s="15">
        <v>0</v>
      </c>
      <c r="I296" s="12"/>
      <c r="J296" s="12"/>
      <c r="K296" s="29">
        <v>800000</v>
      </c>
      <c r="L296" s="30"/>
      <c r="M296" s="15">
        <v>800000</v>
      </c>
      <c r="N296" s="47" t="s">
        <v>1863</v>
      </c>
    </row>
    <row r="297" spans="1:14" ht="45" x14ac:dyDescent="0.2">
      <c r="A297" s="242">
        <v>8</v>
      </c>
      <c r="B297" s="13">
        <v>1100122</v>
      </c>
      <c r="C297" s="14" t="s">
        <v>400</v>
      </c>
      <c r="D297" s="14" t="s">
        <v>401</v>
      </c>
      <c r="E297" s="13">
        <v>5671</v>
      </c>
      <c r="F297" s="12" t="s">
        <v>402</v>
      </c>
      <c r="G297" s="12" t="s">
        <v>210</v>
      </c>
      <c r="H297" s="15">
        <v>57306.67</v>
      </c>
      <c r="I297" s="12"/>
      <c r="J297" s="12"/>
      <c r="K297" s="29">
        <v>120000</v>
      </c>
      <c r="L297" s="12"/>
      <c r="M297" s="15">
        <v>177306.66999999998</v>
      </c>
      <c r="N297" s="35" t="s">
        <v>1795</v>
      </c>
    </row>
    <row r="298" spans="1:14" ht="63.75" x14ac:dyDescent="0.2">
      <c r="A298" s="242">
        <v>48</v>
      </c>
      <c r="B298" s="13">
        <v>2510222</v>
      </c>
      <c r="C298" s="14" t="s">
        <v>437</v>
      </c>
      <c r="D298" s="14" t="s">
        <v>438</v>
      </c>
      <c r="E298" s="13">
        <v>5671</v>
      </c>
      <c r="F298" s="12" t="s">
        <v>439</v>
      </c>
      <c r="G298" s="12" t="s">
        <v>210</v>
      </c>
      <c r="H298" s="15">
        <v>44000</v>
      </c>
      <c r="I298" s="12"/>
      <c r="J298" s="12"/>
      <c r="K298" s="29">
        <v>150000</v>
      </c>
      <c r="L298" s="12"/>
      <c r="M298" s="15">
        <v>194000</v>
      </c>
      <c r="N298" s="47" t="s">
        <v>1864</v>
      </c>
    </row>
    <row r="299" spans="1:14" ht="45" x14ac:dyDescent="0.2">
      <c r="A299" s="242">
        <v>16</v>
      </c>
      <c r="B299" s="13">
        <v>1100122</v>
      </c>
      <c r="C299" s="14" t="s">
        <v>514</v>
      </c>
      <c r="D299" s="14" t="s">
        <v>515</v>
      </c>
      <c r="E299" s="13">
        <v>5671</v>
      </c>
      <c r="F299" s="12" t="s">
        <v>439</v>
      </c>
      <c r="G299" s="12" t="s">
        <v>210</v>
      </c>
      <c r="H299" s="15">
        <v>152145</v>
      </c>
      <c r="I299" s="12"/>
      <c r="J299" s="12"/>
      <c r="K299" s="46"/>
      <c r="L299" s="30">
        <v>70000</v>
      </c>
      <c r="M299" s="15">
        <v>82145</v>
      </c>
      <c r="N299" s="35" t="s">
        <v>1810</v>
      </c>
    </row>
    <row r="300" spans="1:14" ht="45" x14ac:dyDescent="0.2">
      <c r="A300" s="242">
        <v>37</v>
      </c>
      <c r="B300" s="13">
        <v>1100122</v>
      </c>
      <c r="C300" s="44" t="s">
        <v>429</v>
      </c>
      <c r="D300" s="44" t="s">
        <v>430</v>
      </c>
      <c r="E300" s="13">
        <v>5691</v>
      </c>
      <c r="F300" s="34" t="s">
        <v>142</v>
      </c>
      <c r="G300" s="34" t="s">
        <v>229</v>
      </c>
      <c r="H300" s="15">
        <v>0</v>
      </c>
      <c r="I300" s="12"/>
      <c r="J300" s="12"/>
      <c r="K300" s="29">
        <v>41400</v>
      </c>
      <c r="L300" s="29"/>
      <c r="M300" s="15">
        <v>41400</v>
      </c>
      <c r="N300" s="35" t="s">
        <v>1830</v>
      </c>
    </row>
    <row r="301" spans="1:14" ht="75" x14ac:dyDescent="0.2">
      <c r="A301" s="242">
        <v>40</v>
      </c>
      <c r="B301" s="13">
        <v>1100122</v>
      </c>
      <c r="C301" s="14" t="s">
        <v>542</v>
      </c>
      <c r="D301" s="14" t="s">
        <v>543</v>
      </c>
      <c r="E301" s="13">
        <v>5911</v>
      </c>
      <c r="F301" s="12" t="s">
        <v>216</v>
      </c>
      <c r="G301" s="12" t="s">
        <v>219</v>
      </c>
      <c r="H301" s="15">
        <v>207000</v>
      </c>
      <c r="I301" s="12"/>
      <c r="J301" s="12"/>
      <c r="K301" s="29">
        <v>250000</v>
      </c>
      <c r="L301" s="30"/>
      <c r="M301" s="15">
        <v>457000</v>
      </c>
      <c r="N301" s="35" t="s">
        <v>1841</v>
      </c>
    </row>
    <row r="302" spans="1:14" ht="16.5" x14ac:dyDescent="0.25">
      <c r="A302" s="258" t="s">
        <v>1911</v>
      </c>
      <c r="B302" s="259"/>
      <c r="C302" s="259"/>
      <c r="D302" s="259"/>
      <c r="E302" s="259"/>
      <c r="F302" s="259"/>
      <c r="G302" s="260"/>
      <c r="H302" s="253">
        <f t="shared" ref="H302:L302" si="4">SUM(H279:H301)</f>
        <v>3522326.67</v>
      </c>
      <c r="I302" s="253">
        <f t="shared" si="4"/>
        <v>0</v>
      </c>
      <c r="J302" s="253">
        <f t="shared" si="4"/>
        <v>0</v>
      </c>
      <c r="K302" s="253">
        <f t="shared" si="4"/>
        <v>7269227.5999999996</v>
      </c>
      <c r="L302" s="253">
        <f t="shared" si="4"/>
        <v>599409.96</v>
      </c>
      <c r="M302" s="253">
        <f>SUM(M279:M301)</f>
        <v>10192144.310000001</v>
      </c>
      <c r="N302" s="35"/>
    </row>
    <row r="303" spans="1:14" ht="60" x14ac:dyDescent="0.2">
      <c r="A303" s="242" t="s">
        <v>1850</v>
      </c>
      <c r="B303" s="13">
        <v>1500522</v>
      </c>
      <c r="C303" s="14" t="s">
        <v>307</v>
      </c>
      <c r="D303" s="14" t="s">
        <v>308</v>
      </c>
      <c r="E303" s="13">
        <v>6141</v>
      </c>
      <c r="F303" s="12" t="s">
        <v>309</v>
      </c>
      <c r="G303" s="12" t="s">
        <v>313</v>
      </c>
      <c r="H303" s="15">
        <v>3521994.8600000003</v>
      </c>
      <c r="I303" s="12"/>
      <c r="J303" s="12"/>
      <c r="K303" s="12"/>
      <c r="L303" s="30">
        <v>3516099.8899999997</v>
      </c>
      <c r="M303" s="15">
        <v>5894.9700000006706</v>
      </c>
      <c r="N303" s="35" t="s">
        <v>1853</v>
      </c>
    </row>
    <row r="304" spans="1:14" ht="30" x14ac:dyDescent="0.2">
      <c r="A304" s="242">
        <v>52</v>
      </c>
      <c r="B304" s="13">
        <v>1500522</v>
      </c>
      <c r="C304" s="44" t="s">
        <v>307</v>
      </c>
      <c r="D304" s="44" t="s">
        <v>1851</v>
      </c>
      <c r="E304" s="13">
        <v>6141</v>
      </c>
      <c r="F304" s="34" t="s">
        <v>336</v>
      </c>
      <c r="G304" s="12" t="s">
        <v>313</v>
      </c>
      <c r="H304" s="15">
        <v>0</v>
      </c>
      <c r="I304" s="12"/>
      <c r="J304" s="12"/>
      <c r="K304" s="29">
        <v>558824.69999999995</v>
      </c>
      <c r="L304" s="12"/>
      <c r="M304" s="15">
        <v>558824.69999999995</v>
      </c>
      <c r="N304" s="35" t="s">
        <v>1852</v>
      </c>
    </row>
    <row r="305" spans="1:14" ht="30" x14ac:dyDescent="0.2">
      <c r="A305" s="242">
        <v>45</v>
      </c>
      <c r="B305" s="13">
        <v>1700922</v>
      </c>
      <c r="C305" s="44" t="s">
        <v>307</v>
      </c>
      <c r="D305" s="44" t="s">
        <v>1846</v>
      </c>
      <c r="E305" s="13">
        <v>6141</v>
      </c>
      <c r="F305" s="34" t="s">
        <v>309</v>
      </c>
      <c r="G305" s="12" t="s">
        <v>313</v>
      </c>
      <c r="H305" s="15">
        <v>0</v>
      </c>
      <c r="I305" s="97">
        <v>560000</v>
      </c>
      <c r="J305" s="12"/>
      <c r="K305" s="29"/>
      <c r="L305" s="12"/>
      <c r="M305" s="15">
        <v>560000</v>
      </c>
      <c r="N305" s="35" t="s">
        <v>1848</v>
      </c>
    </row>
    <row r="306" spans="1:14" ht="30" x14ac:dyDescent="0.2">
      <c r="A306" s="242">
        <v>50</v>
      </c>
      <c r="B306" s="13">
        <v>1700922</v>
      </c>
      <c r="C306" s="44" t="s">
        <v>307</v>
      </c>
      <c r="D306" s="44" t="s">
        <v>1847</v>
      </c>
      <c r="E306" s="13">
        <v>6141</v>
      </c>
      <c r="F306" s="34" t="s">
        <v>264</v>
      </c>
      <c r="G306" s="12" t="s">
        <v>313</v>
      </c>
      <c r="H306" s="15"/>
      <c r="I306" s="97">
        <v>275353.68</v>
      </c>
      <c r="J306" s="12"/>
      <c r="K306" s="29"/>
      <c r="L306" s="12"/>
      <c r="M306" s="15">
        <v>275353.68</v>
      </c>
      <c r="N306" s="35" t="s">
        <v>1849</v>
      </c>
    </row>
    <row r="307" spans="1:14" ht="45" x14ac:dyDescent="0.2">
      <c r="A307" s="193" t="s">
        <v>1894</v>
      </c>
      <c r="B307" s="36">
        <v>2510122</v>
      </c>
      <c r="C307" s="40" t="s">
        <v>307</v>
      </c>
      <c r="D307" s="40" t="s">
        <v>308</v>
      </c>
      <c r="E307" s="36">
        <v>6141</v>
      </c>
      <c r="F307" s="41" t="s">
        <v>309</v>
      </c>
      <c r="G307" s="41" t="s">
        <v>313</v>
      </c>
      <c r="H307" s="43">
        <v>2460662.6900000051</v>
      </c>
      <c r="I307" s="41"/>
      <c r="J307" s="41"/>
      <c r="K307" s="41"/>
      <c r="L307" s="38">
        <v>2057135.09</v>
      </c>
      <c r="M307" s="43">
        <v>403527.60000000498</v>
      </c>
      <c r="N307" s="35" t="s">
        <v>1896</v>
      </c>
    </row>
    <row r="308" spans="1:14" ht="30" x14ac:dyDescent="0.2">
      <c r="A308" s="242">
        <v>44</v>
      </c>
      <c r="B308" s="13">
        <v>2510122</v>
      </c>
      <c r="C308" s="44" t="s">
        <v>307</v>
      </c>
      <c r="D308" s="44" t="s">
        <v>1846</v>
      </c>
      <c r="E308" s="13">
        <v>6141</v>
      </c>
      <c r="F308" s="34" t="s">
        <v>309</v>
      </c>
      <c r="G308" s="12" t="s">
        <v>313</v>
      </c>
      <c r="H308" s="15">
        <v>0</v>
      </c>
      <c r="I308" s="12"/>
      <c r="J308" s="12"/>
      <c r="K308" s="29">
        <v>2000000</v>
      </c>
      <c r="L308" s="12"/>
      <c r="M308" s="15">
        <v>2000000</v>
      </c>
      <c r="N308" s="35" t="s">
        <v>1893</v>
      </c>
    </row>
    <row r="309" spans="1:14" ht="30" x14ac:dyDescent="0.2">
      <c r="A309" s="242">
        <v>51</v>
      </c>
      <c r="B309" s="13">
        <v>2510122</v>
      </c>
      <c r="C309" s="14" t="s">
        <v>307</v>
      </c>
      <c r="D309" s="44" t="s">
        <v>563</v>
      </c>
      <c r="E309" s="13">
        <v>6141</v>
      </c>
      <c r="F309" s="34" t="s">
        <v>309</v>
      </c>
      <c r="G309" s="12" t="s">
        <v>313</v>
      </c>
      <c r="H309" s="15">
        <v>6000000</v>
      </c>
      <c r="I309" s="12"/>
      <c r="J309" s="12"/>
      <c r="K309" s="29"/>
      <c r="L309" s="30">
        <v>1896.24</v>
      </c>
      <c r="M309" s="15">
        <v>5998103.7599999998</v>
      </c>
      <c r="N309" s="35" t="s">
        <v>1854</v>
      </c>
    </row>
    <row r="310" spans="1:14" ht="30" x14ac:dyDescent="0.2">
      <c r="A310" s="242">
        <v>51</v>
      </c>
      <c r="B310" s="13">
        <v>2510122</v>
      </c>
      <c r="C310" s="14" t="s">
        <v>307</v>
      </c>
      <c r="D310" s="14" t="s">
        <v>375</v>
      </c>
      <c r="E310" s="13">
        <v>6141</v>
      </c>
      <c r="F310" s="12" t="s">
        <v>360</v>
      </c>
      <c r="G310" s="12" t="s">
        <v>313</v>
      </c>
      <c r="H310" s="15">
        <v>491260.39</v>
      </c>
      <c r="I310" s="12"/>
      <c r="J310" s="12"/>
      <c r="K310" s="12"/>
      <c r="L310" s="30">
        <v>17.920000000000002</v>
      </c>
      <c r="M310" s="15">
        <v>491242.47000000003</v>
      </c>
      <c r="N310" s="35" t="s">
        <v>1854</v>
      </c>
    </row>
    <row r="311" spans="1:14" ht="30" x14ac:dyDescent="0.2">
      <c r="A311" s="242">
        <v>51</v>
      </c>
      <c r="B311" s="13">
        <v>2510122</v>
      </c>
      <c r="C311" s="14" t="s">
        <v>307</v>
      </c>
      <c r="D311" s="14" t="s">
        <v>376</v>
      </c>
      <c r="E311" s="13">
        <v>6141</v>
      </c>
      <c r="F311" s="12" t="s">
        <v>360</v>
      </c>
      <c r="G311" s="12" t="s">
        <v>313</v>
      </c>
      <c r="H311" s="15">
        <v>223360.61</v>
      </c>
      <c r="I311" s="12"/>
      <c r="J311" s="12"/>
      <c r="K311" s="12"/>
      <c r="L311" s="30">
        <v>1.45</v>
      </c>
      <c r="M311" s="15">
        <v>223359.15999999997</v>
      </c>
      <c r="N311" s="35" t="s">
        <v>1854</v>
      </c>
    </row>
    <row r="312" spans="1:14" ht="30" x14ac:dyDescent="0.2">
      <c r="A312" s="242">
        <v>51</v>
      </c>
      <c r="B312" s="13">
        <v>2510122</v>
      </c>
      <c r="C312" s="14" t="s">
        <v>307</v>
      </c>
      <c r="D312" s="14" t="s">
        <v>377</v>
      </c>
      <c r="E312" s="13">
        <v>6141</v>
      </c>
      <c r="F312" s="12" t="s">
        <v>360</v>
      </c>
      <c r="G312" s="12" t="s">
        <v>313</v>
      </c>
      <c r="H312" s="15">
        <v>361650.27</v>
      </c>
      <c r="I312" s="12"/>
      <c r="J312" s="12"/>
      <c r="K312" s="12"/>
      <c r="L312" s="30">
        <v>1336.77</v>
      </c>
      <c r="M312" s="15">
        <v>360313.5</v>
      </c>
      <c r="N312" s="35" t="s">
        <v>1854</v>
      </c>
    </row>
    <row r="313" spans="1:14" ht="30" x14ac:dyDescent="0.2">
      <c r="A313" s="242">
        <v>51</v>
      </c>
      <c r="B313" s="13">
        <v>2510122</v>
      </c>
      <c r="C313" s="14" t="s">
        <v>307</v>
      </c>
      <c r="D313" s="14" t="s">
        <v>378</v>
      </c>
      <c r="E313" s="13">
        <v>6141</v>
      </c>
      <c r="F313" s="12" t="s">
        <v>360</v>
      </c>
      <c r="G313" s="12" t="s">
        <v>313</v>
      </c>
      <c r="H313" s="15">
        <v>223837.86</v>
      </c>
      <c r="I313" s="12"/>
      <c r="J313" s="12"/>
      <c r="K313" s="12"/>
      <c r="L313" s="30">
        <v>388.55</v>
      </c>
      <c r="M313" s="15">
        <v>223449.31</v>
      </c>
      <c r="N313" s="35" t="s">
        <v>1854</v>
      </c>
    </row>
    <row r="314" spans="1:14" ht="30" x14ac:dyDescent="0.2">
      <c r="A314" s="242">
        <v>51</v>
      </c>
      <c r="B314" s="13">
        <v>2510122</v>
      </c>
      <c r="C314" s="14" t="s">
        <v>307</v>
      </c>
      <c r="D314" s="14" t="s">
        <v>379</v>
      </c>
      <c r="E314" s="13">
        <v>6141</v>
      </c>
      <c r="F314" s="12" t="s">
        <v>360</v>
      </c>
      <c r="G314" s="12" t="s">
        <v>313</v>
      </c>
      <c r="H314" s="15">
        <v>176372.54</v>
      </c>
      <c r="I314" s="12"/>
      <c r="J314" s="12"/>
      <c r="K314" s="12"/>
      <c r="L314" s="30">
        <v>1336.04</v>
      </c>
      <c r="M314" s="15">
        <v>175036.5</v>
      </c>
      <c r="N314" s="35" t="s">
        <v>1854</v>
      </c>
    </row>
    <row r="315" spans="1:14" ht="30" x14ac:dyDescent="0.2">
      <c r="A315" s="242">
        <v>51</v>
      </c>
      <c r="B315" s="13">
        <v>2510122</v>
      </c>
      <c r="C315" s="14" t="s">
        <v>307</v>
      </c>
      <c r="D315" s="14" t="s">
        <v>380</v>
      </c>
      <c r="E315" s="13">
        <v>6141</v>
      </c>
      <c r="F315" s="12" t="s">
        <v>360</v>
      </c>
      <c r="G315" s="12" t="s">
        <v>313</v>
      </c>
      <c r="H315" s="15">
        <v>277064.21999999997</v>
      </c>
      <c r="I315" s="12"/>
      <c r="J315" s="12"/>
      <c r="K315" s="12"/>
      <c r="L315" s="30">
        <v>1656.11</v>
      </c>
      <c r="M315" s="15">
        <v>275408.11</v>
      </c>
      <c r="N315" s="35" t="s">
        <v>1854</v>
      </c>
    </row>
    <row r="316" spans="1:14" ht="30" x14ac:dyDescent="0.2">
      <c r="A316" s="242">
        <v>51</v>
      </c>
      <c r="B316" s="13">
        <v>2510122</v>
      </c>
      <c r="C316" s="14" t="s">
        <v>307</v>
      </c>
      <c r="D316" s="14" t="s">
        <v>381</v>
      </c>
      <c r="E316" s="13">
        <v>6141</v>
      </c>
      <c r="F316" s="12" t="s">
        <v>360</v>
      </c>
      <c r="G316" s="12" t="s">
        <v>313</v>
      </c>
      <c r="H316" s="15">
        <v>265879.46999999997</v>
      </c>
      <c r="I316" s="12"/>
      <c r="J316" s="12"/>
      <c r="K316" s="12"/>
      <c r="L316" s="30">
        <v>33.28</v>
      </c>
      <c r="M316" s="15">
        <v>265846.18999999994</v>
      </c>
      <c r="N316" s="35" t="s">
        <v>1854</v>
      </c>
    </row>
    <row r="317" spans="1:14" ht="30" x14ac:dyDescent="0.2">
      <c r="A317" s="242">
        <v>51</v>
      </c>
      <c r="B317" s="13">
        <v>2510122</v>
      </c>
      <c r="C317" s="14" t="s">
        <v>307</v>
      </c>
      <c r="D317" s="14" t="s">
        <v>382</v>
      </c>
      <c r="E317" s="13">
        <v>6141</v>
      </c>
      <c r="F317" s="12" t="s">
        <v>360</v>
      </c>
      <c r="G317" s="12" t="s">
        <v>313</v>
      </c>
      <c r="H317" s="15">
        <v>665843</v>
      </c>
      <c r="I317" s="12"/>
      <c r="J317" s="12"/>
      <c r="K317" s="12"/>
      <c r="L317" s="30">
        <v>249.37</v>
      </c>
      <c r="M317" s="15">
        <v>665593.63</v>
      </c>
      <c r="N317" s="35" t="s">
        <v>1854</v>
      </c>
    </row>
    <row r="318" spans="1:14" ht="30" x14ac:dyDescent="0.2">
      <c r="A318" s="242">
        <v>51</v>
      </c>
      <c r="B318" s="13">
        <v>2510122</v>
      </c>
      <c r="C318" s="14" t="s">
        <v>307</v>
      </c>
      <c r="D318" s="14" t="s">
        <v>383</v>
      </c>
      <c r="E318" s="13">
        <v>6141</v>
      </c>
      <c r="F318" s="12" t="s">
        <v>360</v>
      </c>
      <c r="G318" s="12" t="s">
        <v>313</v>
      </c>
      <c r="H318" s="15">
        <v>300508.53999999998</v>
      </c>
      <c r="I318" s="12"/>
      <c r="J318" s="12"/>
      <c r="K318" s="12"/>
      <c r="L318" s="30">
        <v>121.83</v>
      </c>
      <c r="M318" s="15">
        <v>300386.70999999996</v>
      </c>
      <c r="N318" s="35" t="s">
        <v>1854</v>
      </c>
    </row>
    <row r="319" spans="1:14" ht="30" x14ac:dyDescent="0.2">
      <c r="A319" s="242">
        <v>51</v>
      </c>
      <c r="B319" s="13">
        <v>2510122</v>
      </c>
      <c r="C319" s="14" t="s">
        <v>307</v>
      </c>
      <c r="D319" s="14" t="s">
        <v>384</v>
      </c>
      <c r="E319" s="13">
        <v>6141</v>
      </c>
      <c r="F319" s="12" t="s">
        <v>360</v>
      </c>
      <c r="G319" s="12" t="s">
        <v>313</v>
      </c>
      <c r="H319" s="15">
        <v>449966.14</v>
      </c>
      <c r="I319" s="12"/>
      <c r="J319" s="12"/>
      <c r="K319" s="12"/>
      <c r="L319" s="30">
        <v>90.36</v>
      </c>
      <c r="M319" s="15">
        <v>449875.78</v>
      </c>
      <c r="N319" s="35" t="s">
        <v>1854</v>
      </c>
    </row>
    <row r="320" spans="1:14" ht="30" x14ac:dyDescent="0.2">
      <c r="A320" s="242">
        <v>51</v>
      </c>
      <c r="B320" s="13">
        <v>2510122</v>
      </c>
      <c r="C320" s="14" t="s">
        <v>307</v>
      </c>
      <c r="D320" s="14" t="s">
        <v>385</v>
      </c>
      <c r="E320" s="13">
        <v>6141</v>
      </c>
      <c r="F320" s="12" t="s">
        <v>360</v>
      </c>
      <c r="G320" s="12" t="s">
        <v>313</v>
      </c>
      <c r="H320" s="15">
        <v>180644.71</v>
      </c>
      <c r="I320" s="12"/>
      <c r="J320" s="12"/>
      <c r="K320" s="12"/>
      <c r="L320" s="30">
        <v>727</v>
      </c>
      <c r="M320" s="15">
        <v>179917.71</v>
      </c>
      <c r="N320" s="35" t="s">
        <v>1854</v>
      </c>
    </row>
    <row r="321" spans="1:14" ht="30" x14ac:dyDescent="0.2">
      <c r="A321" s="242">
        <v>53</v>
      </c>
      <c r="B321" s="13">
        <v>2510122</v>
      </c>
      <c r="C321" s="14" t="s">
        <v>307</v>
      </c>
      <c r="D321" s="14" t="s">
        <v>386</v>
      </c>
      <c r="E321" s="13">
        <v>6141</v>
      </c>
      <c r="F321" s="12" t="s">
        <v>360</v>
      </c>
      <c r="G321" s="12" t="s">
        <v>313</v>
      </c>
      <c r="H321" s="15">
        <v>785167.44</v>
      </c>
      <c r="I321" s="12"/>
      <c r="J321" s="12"/>
      <c r="K321" s="29">
        <v>57135.09</v>
      </c>
      <c r="L321" s="12"/>
      <c r="M321" s="15">
        <v>842302.52999999991</v>
      </c>
      <c r="N321" s="35" t="s">
        <v>1895</v>
      </c>
    </row>
    <row r="322" spans="1:14" ht="30" x14ac:dyDescent="0.2">
      <c r="A322" s="242">
        <v>51</v>
      </c>
      <c r="B322" s="13">
        <v>2510122</v>
      </c>
      <c r="C322" s="14" t="s">
        <v>307</v>
      </c>
      <c r="D322" s="14" t="s">
        <v>387</v>
      </c>
      <c r="E322" s="13">
        <v>6141</v>
      </c>
      <c r="F322" s="12" t="s">
        <v>360</v>
      </c>
      <c r="G322" s="12" t="s">
        <v>313</v>
      </c>
      <c r="H322" s="15">
        <v>170762.3</v>
      </c>
      <c r="I322" s="12"/>
      <c r="J322" s="12"/>
      <c r="K322" s="12"/>
      <c r="L322" s="30">
        <v>991.44</v>
      </c>
      <c r="M322" s="15">
        <v>169770.86</v>
      </c>
      <c r="N322" s="35" t="s">
        <v>1854</v>
      </c>
    </row>
    <row r="323" spans="1:14" ht="30" x14ac:dyDescent="0.2">
      <c r="A323" s="242">
        <v>41</v>
      </c>
      <c r="B323" s="13">
        <v>1500522</v>
      </c>
      <c r="C323" s="44" t="s">
        <v>307</v>
      </c>
      <c r="D323" s="44" t="s">
        <v>1842</v>
      </c>
      <c r="E323" s="13">
        <v>6221</v>
      </c>
      <c r="F323" s="34" t="s">
        <v>264</v>
      </c>
      <c r="G323" s="12" t="s">
        <v>319</v>
      </c>
      <c r="H323" s="15">
        <v>0</v>
      </c>
      <c r="I323" s="12"/>
      <c r="J323" s="12"/>
      <c r="K323" s="29">
        <v>1191702.49</v>
      </c>
      <c r="L323" s="12"/>
      <c r="M323" s="15">
        <v>1191702.49</v>
      </c>
      <c r="N323" s="35" t="s">
        <v>1843</v>
      </c>
    </row>
    <row r="324" spans="1:14" ht="30" x14ac:dyDescent="0.2">
      <c r="A324" s="242">
        <v>42</v>
      </c>
      <c r="B324" s="13">
        <v>1500522</v>
      </c>
      <c r="C324" s="44" t="s">
        <v>307</v>
      </c>
      <c r="D324" s="44" t="s">
        <v>1844</v>
      </c>
      <c r="E324" s="13">
        <v>6221</v>
      </c>
      <c r="F324" s="34" t="s">
        <v>264</v>
      </c>
      <c r="G324" s="12" t="s">
        <v>319</v>
      </c>
      <c r="H324" s="15">
        <v>0</v>
      </c>
      <c r="I324" s="12"/>
      <c r="J324" s="12"/>
      <c r="K324" s="29">
        <v>1765572.7</v>
      </c>
      <c r="L324" s="12"/>
      <c r="M324" s="15">
        <v>1765572.7</v>
      </c>
      <c r="N324" s="35" t="s">
        <v>1845</v>
      </c>
    </row>
    <row r="325" spans="1:14" ht="30" x14ac:dyDescent="0.2">
      <c r="A325" s="39" t="s">
        <v>1897</v>
      </c>
      <c r="B325" s="36">
        <v>2510122</v>
      </c>
      <c r="C325" s="55" t="s">
        <v>307</v>
      </c>
      <c r="D325" s="55" t="s">
        <v>1855</v>
      </c>
      <c r="E325" s="36">
        <v>6241</v>
      </c>
      <c r="F325" s="56" t="s">
        <v>402</v>
      </c>
      <c r="G325" s="12" t="s">
        <v>313</v>
      </c>
      <c r="H325" s="43">
        <v>0</v>
      </c>
      <c r="I325" s="41"/>
      <c r="J325" s="41"/>
      <c r="K325" s="42">
        <v>1270565.5</v>
      </c>
      <c r="L325" s="38"/>
      <c r="M325" s="43">
        <v>1270565.5</v>
      </c>
      <c r="N325" s="35" t="s">
        <v>1854</v>
      </c>
    </row>
    <row r="326" spans="1:14" ht="16.5" x14ac:dyDescent="0.25">
      <c r="A326" s="258" t="s">
        <v>1912</v>
      </c>
      <c r="B326" s="259"/>
      <c r="C326" s="259"/>
      <c r="D326" s="259"/>
      <c r="E326" s="259"/>
      <c r="F326" s="259"/>
      <c r="G326" s="260"/>
      <c r="H326" s="253">
        <f t="shared" ref="H326:L326" si="5">SUM(H303:H325)</f>
        <v>16554975.040000005</v>
      </c>
      <c r="I326" s="253">
        <f t="shared" si="5"/>
        <v>835353.67999999993</v>
      </c>
      <c r="J326" s="253">
        <f t="shared" si="5"/>
        <v>0</v>
      </c>
      <c r="K326" s="253">
        <f t="shared" si="5"/>
        <v>6843800.4800000004</v>
      </c>
      <c r="L326" s="253">
        <f t="shared" si="5"/>
        <v>5582081.3400000008</v>
      </c>
      <c r="M326" s="253">
        <f>SUM(M303:M325)</f>
        <v>18652047.860000007</v>
      </c>
      <c r="N326" s="35"/>
    </row>
    <row r="327" spans="1:14" ht="63.75" x14ac:dyDescent="0.2">
      <c r="A327" s="242" t="s">
        <v>1859</v>
      </c>
      <c r="B327" s="229">
        <v>1100121</v>
      </c>
      <c r="C327" s="44" t="s">
        <v>237</v>
      </c>
      <c r="D327" s="44" t="s">
        <v>238</v>
      </c>
      <c r="E327" s="221">
        <v>7991</v>
      </c>
      <c r="F327" s="34" t="s">
        <v>239</v>
      </c>
      <c r="G327" s="12" t="s">
        <v>241</v>
      </c>
      <c r="H327" s="15">
        <v>4122095.66</v>
      </c>
      <c r="I327" s="12"/>
      <c r="J327" s="12"/>
      <c r="K327" s="29"/>
      <c r="L327" s="30">
        <v>2500015</v>
      </c>
      <c r="M327" s="15">
        <v>1622080.6600000001</v>
      </c>
      <c r="N327" s="51" t="s">
        <v>1862</v>
      </c>
    </row>
    <row r="328" spans="1:14" ht="51" x14ac:dyDescent="0.2">
      <c r="A328" s="242" t="s">
        <v>1898</v>
      </c>
      <c r="B328" s="221">
        <v>1100122</v>
      </c>
      <c r="C328" s="44" t="s">
        <v>237</v>
      </c>
      <c r="D328" s="44" t="s">
        <v>238</v>
      </c>
      <c r="E328" s="221">
        <v>7991</v>
      </c>
      <c r="F328" s="34" t="s">
        <v>239</v>
      </c>
      <c r="G328" s="12" t="s">
        <v>241</v>
      </c>
      <c r="H328" s="15">
        <v>3596693.4000000004</v>
      </c>
      <c r="I328" s="97">
        <v>1235000</v>
      </c>
      <c r="J328" s="12"/>
      <c r="K328" s="29"/>
      <c r="L328" s="30">
        <v>3500000</v>
      </c>
      <c r="M328" s="15">
        <v>1331693.4000000004</v>
      </c>
      <c r="N328" s="51" t="s">
        <v>1902</v>
      </c>
    </row>
    <row r="329" spans="1:14" ht="76.5" x14ac:dyDescent="0.2">
      <c r="A329" s="242" t="s">
        <v>1889</v>
      </c>
      <c r="B329" s="13">
        <v>1500521</v>
      </c>
      <c r="C329" s="14" t="s">
        <v>237</v>
      </c>
      <c r="D329" s="14" t="s">
        <v>238</v>
      </c>
      <c r="E329" s="13">
        <v>7991</v>
      </c>
      <c r="F329" s="12" t="s">
        <v>239</v>
      </c>
      <c r="G329" s="12" t="s">
        <v>241</v>
      </c>
      <c r="H329" s="15">
        <v>4276895.5600000005</v>
      </c>
      <c r="I329" s="12"/>
      <c r="J329" s="12"/>
      <c r="K329" s="50"/>
      <c r="L329" s="30">
        <v>1056735.3900000001</v>
      </c>
      <c r="M329" s="15">
        <v>3220160.1700000004</v>
      </c>
      <c r="N329" s="47" t="s">
        <v>1890</v>
      </c>
    </row>
    <row r="330" spans="1:14" ht="76.5" x14ac:dyDescent="0.2">
      <c r="A330" s="242" t="s">
        <v>1900</v>
      </c>
      <c r="B330" s="13">
        <v>1500522</v>
      </c>
      <c r="C330" s="14" t="s">
        <v>237</v>
      </c>
      <c r="D330" s="14" t="s">
        <v>238</v>
      </c>
      <c r="E330" s="13">
        <v>7991</v>
      </c>
      <c r="F330" s="12" t="s">
        <v>239</v>
      </c>
      <c r="G330" s="12" t="s">
        <v>241</v>
      </c>
      <c r="H330" s="15">
        <v>422458.24000000022</v>
      </c>
      <c r="I330" s="97">
        <v>1000000</v>
      </c>
      <c r="J330" s="12"/>
      <c r="K330" s="50"/>
      <c r="L330" s="30">
        <v>217500</v>
      </c>
      <c r="M330" s="15">
        <v>1204958.2400000002</v>
      </c>
      <c r="N330" s="47" t="s">
        <v>1903</v>
      </c>
    </row>
    <row r="331" spans="1:14" x14ac:dyDescent="0.2">
      <c r="A331" s="242">
        <v>54</v>
      </c>
      <c r="B331" s="13">
        <v>1701122</v>
      </c>
      <c r="C331" s="44" t="s">
        <v>237</v>
      </c>
      <c r="D331" s="44" t="s">
        <v>238</v>
      </c>
      <c r="E331" s="13">
        <v>7991</v>
      </c>
      <c r="F331" s="34" t="s">
        <v>239</v>
      </c>
      <c r="G331" s="12" t="s">
        <v>241</v>
      </c>
      <c r="H331" s="15">
        <v>0</v>
      </c>
      <c r="I331" s="97">
        <v>115000</v>
      </c>
      <c r="J331" s="12"/>
      <c r="K331" s="50"/>
      <c r="L331" s="30"/>
      <c r="M331" s="15">
        <v>115000</v>
      </c>
      <c r="N331" s="47" t="s">
        <v>1901</v>
      </c>
    </row>
    <row r="332" spans="1:14" x14ac:dyDescent="0.2">
      <c r="A332" s="242">
        <v>54</v>
      </c>
      <c r="B332" s="13">
        <v>2510122</v>
      </c>
      <c r="C332" s="14" t="s">
        <v>237</v>
      </c>
      <c r="D332" s="14" t="s">
        <v>238</v>
      </c>
      <c r="E332" s="13">
        <v>7991</v>
      </c>
      <c r="F332" s="12" t="s">
        <v>239</v>
      </c>
      <c r="G332" s="12" t="s">
        <v>241</v>
      </c>
      <c r="H332" s="15">
        <v>650000</v>
      </c>
      <c r="I332" s="46">
        <v>1200000</v>
      </c>
      <c r="J332" s="12"/>
      <c r="K332" s="50"/>
      <c r="L332" s="12"/>
      <c r="M332" s="15">
        <v>1850000</v>
      </c>
      <c r="N332" s="47" t="s">
        <v>1901</v>
      </c>
    </row>
    <row r="333" spans="1:14" ht="38.25" x14ac:dyDescent="0.2">
      <c r="A333" s="242" t="s">
        <v>1899</v>
      </c>
      <c r="B333" s="13">
        <v>2510222</v>
      </c>
      <c r="C333" s="14" t="s">
        <v>237</v>
      </c>
      <c r="D333" s="14" t="s">
        <v>238</v>
      </c>
      <c r="E333" s="13">
        <v>7991</v>
      </c>
      <c r="F333" s="12" t="s">
        <v>239</v>
      </c>
      <c r="G333" s="12" t="s">
        <v>241</v>
      </c>
      <c r="H333" s="15">
        <v>591166.68999999994</v>
      </c>
      <c r="I333" s="97">
        <v>1200000</v>
      </c>
      <c r="J333" s="12"/>
      <c r="K333" s="50"/>
      <c r="L333" s="30">
        <v>590000</v>
      </c>
      <c r="M333" s="15">
        <v>1201166.69</v>
      </c>
      <c r="N333" s="47" t="s">
        <v>1904</v>
      </c>
    </row>
    <row r="334" spans="1:14" x14ac:dyDescent="0.2">
      <c r="A334" s="242">
        <v>54</v>
      </c>
      <c r="B334" s="13">
        <v>2610122</v>
      </c>
      <c r="C334" s="14" t="s">
        <v>237</v>
      </c>
      <c r="D334" s="14" t="s">
        <v>238</v>
      </c>
      <c r="E334" s="13">
        <v>7991</v>
      </c>
      <c r="F334" s="12" t="s">
        <v>239</v>
      </c>
      <c r="G334" s="12" t="s">
        <v>241</v>
      </c>
      <c r="H334" s="15">
        <v>100</v>
      </c>
      <c r="I334" s="97">
        <v>5000</v>
      </c>
      <c r="J334" s="12"/>
      <c r="K334" s="50"/>
      <c r="L334" s="12"/>
      <c r="M334" s="15">
        <v>5100</v>
      </c>
      <c r="N334" s="47" t="s">
        <v>1901</v>
      </c>
    </row>
    <row r="335" spans="1:14" x14ac:dyDescent="0.2">
      <c r="A335" s="242">
        <v>54</v>
      </c>
      <c r="B335" s="13">
        <v>2710122</v>
      </c>
      <c r="C335" s="14" t="s">
        <v>237</v>
      </c>
      <c r="D335" s="14" t="s">
        <v>238</v>
      </c>
      <c r="E335" s="13">
        <v>7991</v>
      </c>
      <c r="F335" s="12" t="s">
        <v>239</v>
      </c>
      <c r="G335" s="12" t="s">
        <v>241</v>
      </c>
      <c r="H335" s="15">
        <v>500</v>
      </c>
      <c r="I335" s="97">
        <v>5000</v>
      </c>
      <c r="J335" s="12"/>
      <c r="K335" s="50"/>
      <c r="L335" s="12"/>
      <c r="M335" s="15">
        <v>5500</v>
      </c>
      <c r="N335" s="47" t="s">
        <v>1901</v>
      </c>
    </row>
    <row r="336" spans="1:14" ht="16.5" x14ac:dyDescent="0.25">
      <c r="A336" s="258" t="s">
        <v>1913</v>
      </c>
      <c r="B336" s="259"/>
      <c r="C336" s="259"/>
      <c r="D336" s="259"/>
      <c r="E336" s="259"/>
      <c r="F336" s="259"/>
      <c r="G336" s="260"/>
      <c r="H336" s="253">
        <f t="shared" ref="H336:L336" si="6">SUM(H327:H335)</f>
        <v>13659909.550000001</v>
      </c>
      <c r="I336" s="253">
        <f t="shared" si="6"/>
        <v>4760000</v>
      </c>
      <c r="J336" s="253">
        <f t="shared" si="6"/>
        <v>0</v>
      </c>
      <c r="K336" s="253">
        <f t="shared" si="6"/>
        <v>0</v>
      </c>
      <c r="L336" s="253">
        <f t="shared" si="6"/>
        <v>7864250.3900000006</v>
      </c>
      <c r="M336" s="253">
        <f>SUM(M327:M335)</f>
        <v>10555659.16</v>
      </c>
    </row>
    <row r="338" spans="7:14" ht="17.25" x14ac:dyDescent="0.3">
      <c r="G338" s="254" t="s">
        <v>553</v>
      </c>
      <c r="H338" s="255"/>
      <c r="I338" s="256">
        <f t="shared" ref="I338:K338" si="7">SUM(I336,I326,I302,I278,I264,I163,I95)</f>
        <v>5595353.6799999997</v>
      </c>
      <c r="J338" s="256">
        <f t="shared" si="7"/>
        <v>0</v>
      </c>
      <c r="K338" s="256">
        <f t="shared" si="7"/>
        <v>26386185.760000002</v>
      </c>
      <c r="L338" s="256">
        <f>SUM(L336,L326,L302,L278,L264,L163,L95)</f>
        <v>26386185.760000002</v>
      </c>
      <c r="M338" s="255"/>
      <c r="N338" s="257">
        <v>0</v>
      </c>
    </row>
  </sheetData>
  <sortState ref="A4:N329">
    <sortCondition ref="E4:E329"/>
  </sortState>
  <mergeCells count="9">
    <mergeCell ref="A302:G302"/>
    <mergeCell ref="A326:G326"/>
    <mergeCell ref="A336:G336"/>
    <mergeCell ref="A1:N1"/>
    <mergeCell ref="A2:N2"/>
    <mergeCell ref="A95:G95"/>
    <mergeCell ref="A163:G163"/>
    <mergeCell ref="A264:G264"/>
    <mergeCell ref="A278:G278"/>
  </mergeCells>
  <pageMargins left="0.70866141732283472" right="0.70866141732283472" top="0.74803149606299213" bottom="0.74803149606299213" header="0.31496062992125984" footer="0.31496062992125984"/>
  <pageSetup paperSize="9" scale="42" fitToHeight="0" orientation="landscape" r:id="rId1"/>
  <headerFooter>
    <oddFooter xml:space="preserve">&amp;CPágina &amp;P/13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workbookViewId="0">
      <selection activeCell="G14" activeCellId="1" sqref="G9 G14"/>
    </sheetView>
  </sheetViews>
  <sheetFormatPr baseColWidth="10" defaultRowHeight="12.75" x14ac:dyDescent="0.2"/>
  <cols>
    <col min="1" max="1" width="3" bestFit="1" customWidth="1"/>
    <col min="2" max="2" width="9.42578125" bestFit="1" customWidth="1"/>
    <col min="3" max="3" width="8.140625" bestFit="1" customWidth="1"/>
    <col min="4" max="4" width="10.85546875" bestFit="1" customWidth="1"/>
    <col min="5" max="5" width="9.5703125" bestFit="1" customWidth="1"/>
    <col min="6" max="6" width="12.7109375" bestFit="1" customWidth="1"/>
    <col min="7" max="7" width="15.5703125" bestFit="1" customWidth="1"/>
    <col min="8" max="8" width="36.85546875" bestFit="1" customWidth="1"/>
  </cols>
  <sheetData>
    <row r="1" spans="1:8" ht="12.75" customHeight="1" x14ac:dyDescent="0.2">
      <c r="A1" s="263" t="s">
        <v>1867</v>
      </c>
      <c r="B1" s="263"/>
      <c r="C1" s="263"/>
      <c r="D1" s="263"/>
      <c r="E1" s="263"/>
      <c r="F1" s="263"/>
      <c r="G1" s="263"/>
      <c r="H1" s="263"/>
    </row>
    <row r="2" spans="1:8" ht="12.75" customHeight="1" x14ac:dyDescent="0.2">
      <c r="A2" s="263"/>
      <c r="B2" s="263"/>
      <c r="C2" s="263"/>
      <c r="D2" s="263"/>
      <c r="E2" s="263"/>
      <c r="F2" s="263"/>
      <c r="G2" s="263"/>
      <c r="H2" s="263"/>
    </row>
    <row r="3" spans="1:8" ht="12.75" customHeight="1" x14ac:dyDescent="0.2">
      <c r="A3" s="263"/>
      <c r="B3" s="263"/>
      <c r="C3" s="263"/>
      <c r="D3" s="263"/>
      <c r="E3" s="263"/>
      <c r="F3" s="263"/>
      <c r="G3" s="263"/>
      <c r="H3" s="263"/>
    </row>
    <row r="4" spans="1:8" ht="12.75" customHeight="1" x14ac:dyDescent="0.2">
      <c r="A4" s="263"/>
      <c r="B4" s="263"/>
      <c r="C4" s="263"/>
      <c r="D4" s="263"/>
      <c r="E4" s="263"/>
      <c r="F4" s="263"/>
      <c r="G4" s="263"/>
      <c r="H4" s="263"/>
    </row>
    <row r="5" spans="1:8" ht="13.5" customHeight="1" x14ac:dyDescent="0.2">
      <c r="A5" s="263"/>
      <c r="B5" s="263"/>
      <c r="C5" s="263"/>
      <c r="D5" s="263"/>
      <c r="E5" s="263"/>
      <c r="F5" s="263"/>
      <c r="G5" s="263"/>
      <c r="H5" s="263"/>
    </row>
    <row r="6" spans="1:8" ht="12.75" customHeight="1" x14ac:dyDescent="0.2">
      <c r="A6" s="270" t="s">
        <v>1866</v>
      </c>
      <c r="B6" s="271"/>
      <c r="C6" s="271"/>
      <c r="D6" s="271"/>
      <c r="E6" s="271"/>
      <c r="F6" s="271"/>
      <c r="G6" s="271"/>
      <c r="H6" s="271"/>
    </row>
    <row r="7" spans="1:8" ht="13.5" customHeight="1" thickBot="1" x14ac:dyDescent="0.25">
      <c r="A7" s="272"/>
      <c r="B7" s="273"/>
      <c r="C7" s="273"/>
      <c r="D7" s="273"/>
      <c r="E7" s="273"/>
      <c r="F7" s="273"/>
      <c r="G7" s="273"/>
      <c r="H7" s="273"/>
    </row>
    <row r="8" spans="1:8" ht="31.5" x14ac:dyDescent="0.25">
      <c r="A8" s="217"/>
      <c r="B8" s="218" t="s">
        <v>1868</v>
      </c>
      <c r="C8" s="218" t="s">
        <v>1</v>
      </c>
      <c r="D8" s="219" t="s">
        <v>1869</v>
      </c>
      <c r="E8" s="218" t="s">
        <v>4</v>
      </c>
      <c r="F8" s="218" t="s">
        <v>3</v>
      </c>
      <c r="G8" s="218" t="s">
        <v>1870</v>
      </c>
      <c r="H8" s="220" t="s">
        <v>1871</v>
      </c>
    </row>
    <row r="9" spans="1:8" ht="75" customHeight="1" x14ac:dyDescent="0.2">
      <c r="A9" s="264">
        <v>45</v>
      </c>
      <c r="B9" s="7" t="s">
        <v>1874</v>
      </c>
      <c r="C9" s="229">
        <v>1700922</v>
      </c>
      <c r="D9" s="44" t="s">
        <v>307</v>
      </c>
      <c r="E9" s="229">
        <v>6141</v>
      </c>
      <c r="F9" s="44" t="s">
        <v>1846</v>
      </c>
      <c r="G9" s="237">
        <v>560000</v>
      </c>
      <c r="H9" s="265" t="s">
        <v>1848</v>
      </c>
    </row>
    <row r="10" spans="1:8" ht="15" customHeight="1" x14ac:dyDescent="0.2">
      <c r="A10" s="264"/>
      <c r="B10" s="7" t="s">
        <v>1872</v>
      </c>
      <c r="C10" s="229">
        <v>1700922</v>
      </c>
      <c r="D10" s="44" t="s">
        <v>1873</v>
      </c>
      <c r="E10" s="229"/>
      <c r="F10" s="44" t="s">
        <v>1846</v>
      </c>
      <c r="G10" s="237">
        <v>560000</v>
      </c>
      <c r="H10" s="266"/>
    </row>
    <row r="11" spans="1:8" ht="15.75" thickBot="1" x14ac:dyDescent="0.25">
      <c r="A11" s="222"/>
      <c r="B11" s="222"/>
      <c r="C11" s="223"/>
      <c r="D11" s="224"/>
      <c r="E11" s="223"/>
      <c r="F11" s="224"/>
      <c r="G11" s="225"/>
      <c r="H11" s="226"/>
    </row>
    <row r="12" spans="1:8" s="227" customFormat="1" ht="31.5" x14ac:dyDescent="0.25">
      <c r="A12" s="217"/>
      <c r="B12" s="218" t="s">
        <v>1868</v>
      </c>
      <c r="C12" s="218" t="s">
        <v>1</v>
      </c>
      <c r="D12" s="219" t="s">
        <v>1869</v>
      </c>
      <c r="E12" s="218" t="s">
        <v>4</v>
      </c>
      <c r="F12" s="218" t="s">
        <v>3</v>
      </c>
      <c r="G12" s="218" t="s">
        <v>1870</v>
      </c>
      <c r="H12" s="220" t="s">
        <v>1871</v>
      </c>
    </row>
    <row r="13" spans="1:8" ht="75" customHeight="1" x14ac:dyDescent="0.2">
      <c r="A13" s="268">
        <v>50</v>
      </c>
      <c r="B13" s="7" t="s">
        <v>1874</v>
      </c>
      <c r="C13" s="221">
        <v>1700922</v>
      </c>
      <c r="D13" s="44" t="s">
        <v>307</v>
      </c>
      <c r="E13" s="221">
        <v>6141</v>
      </c>
      <c r="F13" s="44" t="s">
        <v>1847</v>
      </c>
      <c r="G13" s="97">
        <v>275353.68</v>
      </c>
      <c r="H13" s="267" t="s">
        <v>1849</v>
      </c>
    </row>
    <row r="14" spans="1:8" x14ac:dyDescent="0.2">
      <c r="A14" s="269"/>
      <c r="B14" s="7" t="s">
        <v>1872</v>
      </c>
      <c r="C14" s="229">
        <v>1700922</v>
      </c>
      <c r="D14" s="44" t="s">
        <v>1873</v>
      </c>
      <c r="E14" s="229"/>
      <c r="F14" s="44" t="s">
        <v>1875</v>
      </c>
      <c r="G14" s="237">
        <v>275353.68</v>
      </c>
      <c r="H14" s="267"/>
    </row>
    <row r="16" spans="1:8" x14ac:dyDescent="0.2">
      <c r="A16" s="274" t="s">
        <v>1876</v>
      </c>
      <c r="B16" s="275"/>
      <c r="C16" s="275"/>
      <c r="D16" s="275"/>
      <c r="E16" s="275"/>
      <c r="F16" s="275"/>
      <c r="G16" s="275"/>
      <c r="H16" s="275"/>
    </row>
    <row r="17" spans="1:8" ht="13.5" thickBot="1" x14ac:dyDescent="0.25">
      <c r="A17" s="276"/>
      <c r="B17" s="277"/>
      <c r="C17" s="277"/>
      <c r="D17" s="277"/>
      <c r="E17" s="277"/>
      <c r="F17" s="277"/>
      <c r="G17" s="277"/>
      <c r="H17" s="277"/>
    </row>
    <row r="18" spans="1:8" ht="31.5" x14ac:dyDescent="0.25">
      <c r="A18" s="217"/>
      <c r="B18" s="218" t="s">
        <v>1868</v>
      </c>
      <c r="C18" s="218" t="s">
        <v>1</v>
      </c>
      <c r="D18" s="219" t="s">
        <v>1869</v>
      </c>
      <c r="E18" s="218" t="s">
        <v>4</v>
      </c>
      <c r="F18" s="218" t="s">
        <v>3</v>
      </c>
      <c r="G18" s="218" t="s">
        <v>1870</v>
      </c>
      <c r="H18" s="220" t="s">
        <v>1871</v>
      </c>
    </row>
    <row r="19" spans="1:8" x14ac:dyDescent="0.2">
      <c r="A19" s="268">
        <v>54</v>
      </c>
      <c r="B19" s="7" t="s">
        <v>1874</v>
      </c>
      <c r="C19" s="230">
        <f>+C20</f>
        <v>1100122</v>
      </c>
      <c r="D19" s="231" t="s">
        <v>237</v>
      </c>
      <c r="E19" s="230">
        <v>7991</v>
      </c>
      <c r="F19" s="238" t="s">
        <v>238</v>
      </c>
      <c r="G19" s="234">
        <f>+G20</f>
        <v>1200000</v>
      </c>
      <c r="H19" s="279" t="s">
        <v>1877</v>
      </c>
    </row>
    <row r="20" spans="1:8" x14ac:dyDescent="0.2">
      <c r="A20" s="278"/>
      <c r="B20" s="7" t="s">
        <v>1872</v>
      </c>
      <c r="C20" s="230">
        <v>1100122</v>
      </c>
      <c r="D20" s="231" t="s">
        <v>1873</v>
      </c>
      <c r="E20" s="230">
        <v>510101</v>
      </c>
      <c r="F20" s="238" t="s">
        <v>1879</v>
      </c>
      <c r="G20" s="235">
        <v>1200000</v>
      </c>
      <c r="H20" s="280"/>
    </row>
    <row r="21" spans="1:8" x14ac:dyDescent="0.2">
      <c r="A21" s="278"/>
      <c r="B21" s="232"/>
      <c r="C21" s="233"/>
      <c r="D21" s="233"/>
      <c r="E21" s="233"/>
      <c r="F21" s="239"/>
      <c r="G21" s="236"/>
      <c r="H21" s="280"/>
    </row>
    <row r="22" spans="1:8" x14ac:dyDescent="0.2">
      <c r="A22" s="278"/>
      <c r="B22" s="7" t="s">
        <v>1874</v>
      </c>
      <c r="C22" s="230">
        <f>+C23</f>
        <v>1100122</v>
      </c>
      <c r="D22" s="231" t="s">
        <v>237</v>
      </c>
      <c r="E22" s="230">
        <v>7991</v>
      </c>
      <c r="F22" s="238" t="s">
        <v>238</v>
      </c>
      <c r="G22" s="235">
        <f>+G23</f>
        <v>35000</v>
      </c>
      <c r="H22" s="280"/>
    </row>
    <row r="23" spans="1:8" x14ac:dyDescent="0.2">
      <c r="A23" s="278"/>
      <c r="B23" s="7" t="s">
        <v>1872</v>
      </c>
      <c r="C23" s="230">
        <v>1100122</v>
      </c>
      <c r="D23" s="231" t="s">
        <v>1873</v>
      </c>
      <c r="E23" s="230">
        <v>830404</v>
      </c>
      <c r="F23" s="238" t="s">
        <v>1879</v>
      </c>
      <c r="G23" s="235">
        <v>35000</v>
      </c>
      <c r="H23" s="280"/>
    </row>
    <row r="24" spans="1:8" x14ac:dyDescent="0.2">
      <c r="A24" s="278"/>
      <c r="B24" s="232"/>
      <c r="C24" s="233"/>
      <c r="D24" s="233"/>
      <c r="E24" s="233"/>
      <c r="F24" s="239"/>
      <c r="G24" s="236"/>
      <c r="H24" s="280"/>
    </row>
    <row r="25" spans="1:8" x14ac:dyDescent="0.2">
      <c r="A25" s="278"/>
      <c r="B25" s="7" t="s">
        <v>1874</v>
      </c>
      <c r="C25" s="230">
        <f>+C26</f>
        <v>1500522</v>
      </c>
      <c r="D25" s="231" t="s">
        <v>237</v>
      </c>
      <c r="E25" s="230">
        <v>7991</v>
      </c>
      <c r="F25" s="238" t="s">
        <v>238</v>
      </c>
      <c r="G25" s="235">
        <f>+G26</f>
        <v>1000000</v>
      </c>
      <c r="H25" s="280"/>
    </row>
    <row r="26" spans="1:8" x14ac:dyDescent="0.2">
      <c r="A26" s="278"/>
      <c r="B26" s="7" t="s">
        <v>1872</v>
      </c>
      <c r="C26" s="230">
        <v>1500522</v>
      </c>
      <c r="D26" s="231" t="s">
        <v>1873</v>
      </c>
      <c r="E26" s="230">
        <v>510101</v>
      </c>
      <c r="F26" s="238" t="s">
        <v>1879</v>
      </c>
      <c r="G26" s="235">
        <v>1000000</v>
      </c>
      <c r="H26" s="280"/>
    </row>
    <row r="27" spans="1:8" x14ac:dyDescent="0.2">
      <c r="A27" s="278"/>
      <c r="B27" s="232"/>
      <c r="C27" s="233"/>
      <c r="D27" s="233"/>
      <c r="E27" s="233"/>
      <c r="F27" s="239"/>
      <c r="G27" s="236"/>
      <c r="H27" s="280"/>
    </row>
    <row r="28" spans="1:8" x14ac:dyDescent="0.2">
      <c r="A28" s="278"/>
      <c r="B28" s="7" t="s">
        <v>1874</v>
      </c>
      <c r="C28" s="230">
        <f>+C29</f>
        <v>1701122</v>
      </c>
      <c r="D28" s="231" t="s">
        <v>237</v>
      </c>
      <c r="E28" s="230">
        <v>7991</v>
      </c>
      <c r="F28" s="238" t="s">
        <v>238</v>
      </c>
      <c r="G28" s="235">
        <f>+G29</f>
        <v>115000</v>
      </c>
      <c r="H28" s="280"/>
    </row>
    <row r="29" spans="1:8" x14ac:dyDescent="0.2">
      <c r="A29" s="278"/>
      <c r="B29" s="7" t="s">
        <v>1872</v>
      </c>
      <c r="C29" s="230">
        <v>1701122</v>
      </c>
      <c r="D29" s="231" t="s">
        <v>1873</v>
      </c>
      <c r="E29" s="230">
        <v>510101</v>
      </c>
      <c r="F29" s="238" t="s">
        <v>1879</v>
      </c>
      <c r="G29" s="235">
        <v>115000</v>
      </c>
      <c r="H29" s="280"/>
    </row>
    <row r="30" spans="1:8" x14ac:dyDescent="0.2">
      <c r="A30" s="278"/>
      <c r="B30" s="232"/>
      <c r="C30" s="233"/>
      <c r="D30" s="233"/>
      <c r="E30" s="233"/>
      <c r="F30" s="239"/>
      <c r="G30" s="236"/>
      <c r="H30" s="280"/>
    </row>
    <row r="31" spans="1:8" x14ac:dyDescent="0.2">
      <c r="A31" s="278"/>
      <c r="B31" s="7" t="s">
        <v>1874</v>
      </c>
      <c r="C31" s="230">
        <f>+C32</f>
        <v>2510122</v>
      </c>
      <c r="D31" s="231" t="s">
        <v>237</v>
      </c>
      <c r="E31" s="230">
        <v>7991</v>
      </c>
      <c r="F31" s="238" t="s">
        <v>238</v>
      </c>
      <c r="G31" s="235">
        <f>+G32</f>
        <v>1200000</v>
      </c>
      <c r="H31" s="280"/>
    </row>
    <row r="32" spans="1:8" x14ac:dyDescent="0.2">
      <c r="A32" s="278"/>
      <c r="B32" s="7" t="s">
        <v>1872</v>
      </c>
      <c r="C32" s="230">
        <v>2510122</v>
      </c>
      <c r="D32" s="231" t="s">
        <v>1873</v>
      </c>
      <c r="E32" s="230">
        <v>820102</v>
      </c>
      <c r="F32" s="238" t="s">
        <v>1879</v>
      </c>
      <c r="G32" s="235">
        <v>1200000</v>
      </c>
      <c r="H32" s="280"/>
    </row>
    <row r="33" spans="1:8" x14ac:dyDescent="0.2">
      <c r="A33" s="278"/>
      <c r="B33" s="232"/>
      <c r="C33" s="233"/>
      <c r="D33" s="233"/>
      <c r="E33" s="233"/>
      <c r="F33" s="239"/>
      <c r="G33" s="236"/>
      <c r="H33" s="280"/>
    </row>
    <row r="34" spans="1:8" x14ac:dyDescent="0.2">
      <c r="A34" s="278"/>
      <c r="B34" s="7" t="s">
        <v>1874</v>
      </c>
      <c r="C34" s="230">
        <f>+C35</f>
        <v>2510222</v>
      </c>
      <c r="D34" s="231" t="s">
        <v>237</v>
      </c>
      <c r="E34" s="230">
        <v>7991</v>
      </c>
      <c r="F34" s="238" t="s">
        <v>238</v>
      </c>
      <c r="G34" s="235">
        <f>+G35</f>
        <v>1200000</v>
      </c>
      <c r="H34" s="280"/>
    </row>
    <row r="35" spans="1:8" x14ac:dyDescent="0.2">
      <c r="A35" s="278"/>
      <c r="B35" s="7" t="s">
        <v>1872</v>
      </c>
      <c r="C35" s="230">
        <v>2510222</v>
      </c>
      <c r="D35" s="231" t="s">
        <v>1873</v>
      </c>
      <c r="E35" s="230">
        <v>820203</v>
      </c>
      <c r="F35" s="238" t="s">
        <v>1879</v>
      </c>
      <c r="G35" s="235">
        <v>1200000</v>
      </c>
      <c r="H35" s="280"/>
    </row>
    <row r="36" spans="1:8" x14ac:dyDescent="0.2">
      <c r="A36" s="278"/>
      <c r="B36" s="232"/>
      <c r="C36" s="233"/>
      <c r="D36" s="233"/>
      <c r="E36" s="233"/>
      <c r="F36" s="239"/>
      <c r="G36" s="236"/>
      <c r="H36" s="280"/>
    </row>
    <row r="37" spans="1:8" x14ac:dyDescent="0.2">
      <c r="A37" s="278"/>
      <c r="B37" s="7" t="s">
        <v>1874</v>
      </c>
      <c r="C37" s="230">
        <f>+C38</f>
        <v>2610122</v>
      </c>
      <c r="D37" s="231" t="s">
        <v>237</v>
      </c>
      <c r="E37" s="230">
        <v>7991</v>
      </c>
      <c r="F37" s="238" t="s">
        <v>238</v>
      </c>
      <c r="G37" s="235">
        <f>+G38</f>
        <v>5000</v>
      </c>
      <c r="H37" s="280"/>
    </row>
    <row r="38" spans="1:8" x14ac:dyDescent="0.2">
      <c r="A38" s="278"/>
      <c r="B38" s="7" t="s">
        <v>1872</v>
      </c>
      <c r="C38" s="230">
        <v>2610122</v>
      </c>
      <c r="D38" s="231" t="s">
        <v>1873</v>
      </c>
      <c r="E38" s="230">
        <v>830404</v>
      </c>
      <c r="F38" s="238" t="s">
        <v>1879</v>
      </c>
      <c r="G38" s="235">
        <v>5000</v>
      </c>
      <c r="H38" s="280"/>
    </row>
    <row r="39" spans="1:8" x14ac:dyDescent="0.2">
      <c r="A39" s="278"/>
      <c r="B39" s="232"/>
      <c r="C39" s="233"/>
      <c r="D39" s="233"/>
      <c r="E39" s="233"/>
      <c r="F39" s="239"/>
      <c r="G39" s="236"/>
      <c r="H39" s="280"/>
    </row>
    <row r="40" spans="1:8" x14ac:dyDescent="0.2">
      <c r="A40" s="278"/>
      <c r="B40" s="7" t="s">
        <v>1874</v>
      </c>
      <c r="C40" s="230">
        <f>+C41</f>
        <v>2710122</v>
      </c>
      <c r="D40" s="231" t="s">
        <v>237</v>
      </c>
      <c r="E40" s="230">
        <v>7991</v>
      </c>
      <c r="F40" s="238" t="s">
        <v>238</v>
      </c>
      <c r="G40" s="235">
        <f>+G41</f>
        <v>5000</v>
      </c>
      <c r="H40" s="280"/>
    </row>
    <row r="41" spans="1:8" x14ac:dyDescent="0.2">
      <c r="A41" s="269"/>
      <c r="B41" s="7" t="s">
        <v>1872</v>
      </c>
      <c r="C41" s="230">
        <v>2710122</v>
      </c>
      <c r="D41" s="231" t="s">
        <v>1873</v>
      </c>
      <c r="E41" s="230">
        <v>830202</v>
      </c>
      <c r="F41" s="238" t="s">
        <v>1879</v>
      </c>
      <c r="G41" s="235">
        <v>5000</v>
      </c>
      <c r="H41" s="280"/>
    </row>
    <row r="43" spans="1:8" ht="13.5" thickBot="1" x14ac:dyDescent="0.25"/>
    <row r="44" spans="1:8" x14ac:dyDescent="0.2">
      <c r="F44" s="281" t="s">
        <v>1878</v>
      </c>
      <c r="G44" s="283">
        <f>SUM(G41,G38,G35,G32,G29,G26,G23,G20,G14,G10)</f>
        <v>5595353.6799999997</v>
      </c>
    </row>
    <row r="45" spans="1:8" ht="13.5" thickBot="1" x14ac:dyDescent="0.25">
      <c r="F45" s="282"/>
      <c r="G45" s="284"/>
    </row>
  </sheetData>
  <mergeCells count="11">
    <mergeCell ref="A16:H17"/>
    <mergeCell ref="A19:A41"/>
    <mergeCell ref="H19:H41"/>
    <mergeCell ref="F44:F45"/>
    <mergeCell ref="G44:G45"/>
    <mergeCell ref="A1:H5"/>
    <mergeCell ref="A9:A10"/>
    <mergeCell ref="H9:H10"/>
    <mergeCell ref="H13:H14"/>
    <mergeCell ref="A13:A14"/>
    <mergeCell ref="A6:H7"/>
  </mergeCells>
  <pageMargins left="0.70866141732283472" right="0.70866141732283472" top="0" bottom="0.74803149606299213" header="0.31496062992125984" footer="0.31496062992125984"/>
  <pageSetup paperSize="9" scale="71"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372"/>
  <sheetViews>
    <sheetView tabSelected="1" topLeftCell="AI1" workbookViewId="0">
      <selection activeCell="AS344" sqref="AS344:AU344"/>
    </sheetView>
  </sheetViews>
  <sheetFormatPr baseColWidth="10" defaultRowHeight="12.75" x14ac:dyDescent="0.2"/>
  <cols>
    <col min="1" max="1" width="10.85546875" style="108" bestFit="1" customWidth="1"/>
    <col min="2" max="2" width="45.140625" style="108" bestFit="1" customWidth="1"/>
    <col min="3" max="3" width="22.85546875" style="108" customWidth="1"/>
    <col min="4" max="4" width="4.7109375" style="108" customWidth="1"/>
    <col min="5" max="5" width="11.42578125" style="108" bestFit="1" customWidth="1"/>
    <col min="6" max="6" width="45.140625" style="108" customWidth="1"/>
    <col min="7" max="7" width="16.85546875" style="108" bestFit="1" customWidth="1"/>
    <col min="8" max="8" width="4.7109375" style="108" customWidth="1"/>
    <col min="9" max="9" width="11.42578125" style="108" customWidth="1"/>
    <col min="10" max="10" width="45.140625" style="108" customWidth="1"/>
    <col min="11" max="11" width="16.85546875" style="108" customWidth="1"/>
    <col min="12" max="12" width="4.7109375" style="108" customWidth="1"/>
    <col min="13" max="13" width="11.42578125" style="108" customWidth="1"/>
    <col min="14" max="14" width="45.140625" style="108" customWidth="1"/>
    <col min="15" max="15" width="16.85546875" style="108" customWidth="1"/>
    <col min="16" max="16" width="4.7109375" style="108" customWidth="1"/>
    <col min="17" max="17" width="11.42578125" style="108" customWidth="1"/>
    <col min="18" max="18" width="45.140625" style="108" customWidth="1"/>
    <col min="19" max="19" width="16.85546875" style="108" customWidth="1"/>
    <col min="20" max="20" width="4.7109375" style="108" customWidth="1"/>
    <col min="21" max="21" width="11.42578125" style="108" customWidth="1"/>
    <col min="22" max="22" width="45.140625" style="108" customWidth="1"/>
    <col min="23" max="23" width="16.85546875" style="108" customWidth="1"/>
    <col min="24" max="24" width="4.7109375" style="108" customWidth="1"/>
    <col min="25" max="25" width="11.42578125" style="108" customWidth="1"/>
    <col min="26" max="26" width="45.140625" style="108" customWidth="1"/>
    <col min="27" max="27" width="16.85546875" style="108" customWidth="1"/>
    <col min="28" max="28" width="11.42578125" style="108"/>
    <col min="29" max="29" width="11.42578125" style="108" customWidth="1"/>
    <col min="30" max="30" width="45.140625" style="108" customWidth="1"/>
    <col min="31" max="31" width="16.85546875" style="108" customWidth="1"/>
    <col min="32" max="32" width="4.7109375" style="108" customWidth="1"/>
    <col min="33" max="33" width="11.42578125" style="108" customWidth="1"/>
    <col min="34" max="34" width="45.140625" style="108" customWidth="1"/>
    <col min="35" max="35" width="16.85546875" style="108" customWidth="1"/>
    <col min="36" max="36" width="4.7109375" style="108" customWidth="1"/>
    <col min="37" max="37" width="11.42578125" style="108" customWidth="1"/>
    <col min="38" max="38" width="45.140625" style="108" customWidth="1"/>
    <col min="39" max="39" width="16.85546875" style="108" customWidth="1"/>
    <col min="40" max="40" width="4.7109375" style="108" customWidth="1"/>
    <col min="41" max="41" width="11.42578125" style="108" customWidth="1"/>
    <col min="42" max="42" width="45" style="108" customWidth="1"/>
    <col min="43" max="43" width="16.85546875" style="108" customWidth="1"/>
    <col min="44" max="45" width="11.42578125" style="108"/>
    <col min="46" max="46" width="45.140625" style="108" customWidth="1"/>
    <col min="47" max="47" width="16.85546875" style="108" customWidth="1"/>
    <col min="48" max="16384" width="11.42578125" style="108"/>
  </cols>
  <sheetData>
    <row r="1" spans="1:47" ht="15.75" x14ac:dyDescent="0.2">
      <c r="A1" s="329" t="s">
        <v>575</v>
      </c>
      <c r="B1" s="330"/>
      <c r="C1" s="331"/>
      <c r="E1" s="311" t="s">
        <v>576</v>
      </c>
      <c r="F1" s="311"/>
      <c r="G1" s="311"/>
      <c r="I1" s="311" t="s">
        <v>577</v>
      </c>
      <c r="J1" s="311"/>
      <c r="K1" s="311"/>
      <c r="M1" s="311" t="s">
        <v>578</v>
      </c>
      <c r="N1" s="311"/>
      <c r="O1" s="311"/>
      <c r="Q1" s="311" t="s">
        <v>579</v>
      </c>
      <c r="R1" s="311"/>
      <c r="S1" s="311"/>
      <c r="U1" s="311" t="s">
        <v>580</v>
      </c>
      <c r="V1" s="311"/>
      <c r="W1" s="311"/>
      <c r="Y1" s="311" t="s">
        <v>581</v>
      </c>
      <c r="Z1" s="311"/>
      <c r="AA1" s="311"/>
      <c r="AC1" s="311" t="s">
        <v>582</v>
      </c>
      <c r="AD1" s="311"/>
      <c r="AE1" s="311"/>
      <c r="AG1" s="311" t="s">
        <v>583</v>
      </c>
      <c r="AH1" s="311"/>
      <c r="AI1" s="311"/>
      <c r="AJ1" s="109"/>
      <c r="AK1" s="311" t="s">
        <v>584</v>
      </c>
      <c r="AL1" s="311"/>
      <c r="AM1" s="311"/>
      <c r="AO1" s="311" t="s">
        <v>585</v>
      </c>
      <c r="AP1" s="311"/>
      <c r="AQ1" s="311"/>
      <c r="AS1" s="296" t="s">
        <v>1778</v>
      </c>
      <c r="AT1" s="296"/>
      <c r="AU1" s="296"/>
    </row>
    <row r="2" spans="1:47" ht="15" x14ac:dyDescent="0.2">
      <c r="A2" s="307" t="s">
        <v>1</v>
      </c>
      <c r="B2" s="307" t="s">
        <v>586</v>
      </c>
      <c r="C2" s="307" t="s">
        <v>587</v>
      </c>
      <c r="E2" s="307" t="s">
        <v>588</v>
      </c>
      <c r="F2" s="307" t="s">
        <v>1</v>
      </c>
      <c r="G2" s="307" t="s">
        <v>589</v>
      </c>
      <c r="I2" s="307" t="s">
        <v>588</v>
      </c>
      <c r="J2" s="307" t="s">
        <v>1</v>
      </c>
      <c r="K2" s="307" t="s">
        <v>590</v>
      </c>
      <c r="M2" s="307" t="s">
        <v>588</v>
      </c>
      <c r="N2" s="307" t="s">
        <v>1</v>
      </c>
      <c r="O2" s="307" t="s">
        <v>591</v>
      </c>
      <c r="Q2" s="307" t="s">
        <v>588</v>
      </c>
      <c r="R2" s="307" t="s">
        <v>1</v>
      </c>
      <c r="S2" s="307" t="s">
        <v>592</v>
      </c>
      <c r="U2" s="307" t="s">
        <v>593</v>
      </c>
      <c r="V2" s="307" t="s">
        <v>1</v>
      </c>
      <c r="W2" s="307" t="s">
        <v>594</v>
      </c>
      <c r="Y2" s="307" t="s">
        <v>593</v>
      </c>
      <c r="Z2" s="307" t="s">
        <v>1</v>
      </c>
      <c r="AA2" s="307" t="s">
        <v>595</v>
      </c>
      <c r="AC2" s="307" t="s">
        <v>593</v>
      </c>
      <c r="AD2" s="307" t="s">
        <v>1</v>
      </c>
      <c r="AE2" s="307" t="s">
        <v>596</v>
      </c>
      <c r="AG2" s="307" t="s">
        <v>593</v>
      </c>
      <c r="AH2" s="307" t="s">
        <v>1</v>
      </c>
      <c r="AI2" s="307" t="s">
        <v>597</v>
      </c>
      <c r="AJ2" s="110"/>
      <c r="AK2" s="307" t="s">
        <v>593</v>
      </c>
      <c r="AL2" s="307" t="s">
        <v>1</v>
      </c>
      <c r="AM2" s="307" t="s">
        <v>598</v>
      </c>
      <c r="AO2" s="307" t="s">
        <v>593</v>
      </c>
      <c r="AP2" s="307" t="s">
        <v>1</v>
      </c>
      <c r="AQ2" s="307" t="s">
        <v>599</v>
      </c>
      <c r="AS2" s="297" t="s">
        <v>593</v>
      </c>
      <c r="AT2" s="297" t="s">
        <v>1</v>
      </c>
      <c r="AU2" s="297" t="s">
        <v>1779</v>
      </c>
    </row>
    <row r="3" spans="1:47" ht="15" x14ac:dyDescent="0.2">
      <c r="A3" s="308"/>
      <c r="B3" s="308"/>
      <c r="C3" s="308"/>
      <c r="E3" s="308"/>
      <c r="F3" s="308"/>
      <c r="G3" s="308"/>
      <c r="I3" s="308"/>
      <c r="J3" s="308"/>
      <c r="K3" s="308"/>
      <c r="M3" s="308"/>
      <c r="N3" s="308"/>
      <c r="O3" s="308"/>
      <c r="Q3" s="308"/>
      <c r="R3" s="308"/>
      <c r="S3" s="308"/>
      <c r="U3" s="308"/>
      <c r="V3" s="308"/>
      <c r="W3" s="308"/>
      <c r="Y3" s="308"/>
      <c r="Z3" s="308"/>
      <c r="AA3" s="308"/>
      <c r="AC3" s="308"/>
      <c r="AD3" s="308"/>
      <c r="AE3" s="308"/>
      <c r="AG3" s="308"/>
      <c r="AH3" s="308"/>
      <c r="AI3" s="308"/>
      <c r="AJ3" s="110"/>
      <c r="AK3" s="308"/>
      <c r="AL3" s="308"/>
      <c r="AM3" s="308"/>
      <c r="AO3" s="308"/>
      <c r="AP3" s="308"/>
      <c r="AQ3" s="308"/>
      <c r="AS3" s="298"/>
      <c r="AT3" s="298"/>
      <c r="AU3" s="298"/>
    </row>
    <row r="4" spans="1:47" x14ac:dyDescent="0.2">
      <c r="A4" s="111">
        <v>1100122</v>
      </c>
      <c r="B4" s="112" t="s">
        <v>600</v>
      </c>
      <c r="C4" s="113">
        <v>248470759.84</v>
      </c>
      <c r="E4" s="111">
        <v>1100121</v>
      </c>
      <c r="F4" s="112" t="s">
        <v>601</v>
      </c>
      <c r="G4" s="113">
        <v>17735949.66</v>
      </c>
      <c r="I4" s="111">
        <v>1100121</v>
      </c>
      <c r="J4" s="112" t="s">
        <v>601</v>
      </c>
      <c r="K4" s="113">
        <v>17735949.66</v>
      </c>
      <c r="M4" s="111">
        <v>1100121</v>
      </c>
      <c r="N4" s="112" t="s">
        <v>601</v>
      </c>
      <c r="O4" s="113">
        <v>17735949.66</v>
      </c>
      <c r="Q4" s="111">
        <v>1100121</v>
      </c>
      <c r="R4" s="112" t="s">
        <v>601</v>
      </c>
      <c r="S4" s="113">
        <v>17735949.66</v>
      </c>
      <c r="U4" s="114">
        <v>1100121</v>
      </c>
      <c r="V4" s="115" t="s">
        <v>601</v>
      </c>
      <c r="W4" s="116">
        <v>17735949.66</v>
      </c>
      <c r="Y4" s="114">
        <v>1100121</v>
      </c>
      <c r="Z4" s="115" t="s">
        <v>601</v>
      </c>
      <c r="AA4" s="116">
        <v>17735949.66</v>
      </c>
      <c r="AC4" s="114">
        <v>1100121</v>
      </c>
      <c r="AD4" s="115" t="s">
        <v>601</v>
      </c>
      <c r="AE4" s="116">
        <v>17735949.66</v>
      </c>
      <c r="AG4" s="114">
        <v>1100121</v>
      </c>
      <c r="AH4" s="115" t="s">
        <v>601</v>
      </c>
      <c r="AI4" s="116">
        <v>17735949.66</v>
      </c>
      <c r="AJ4" s="117"/>
      <c r="AK4" s="114">
        <v>1100121</v>
      </c>
      <c r="AL4" s="115" t="s">
        <v>601</v>
      </c>
      <c r="AM4" s="116">
        <v>17735949.66</v>
      </c>
      <c r="AO4" s="114">
        <v>1100121</v>
      </c>
      <c r="AP4" s="115" t="s">
        <v>601</v>
      </c>
      <c r="AQ4" s="116">
        <v>17735949.66</v>
      </c>
      <c r="AS4" s="195">
        <v>1100121</v>
      </c>
      <c r="AT4" s="196" t="s">
        <v>601</v>
      </c>
      <c r="AU4" s="116">
        <v>17735949.66</v>
      </c>
    </row>
    <row r="5" spans="1:47" x14ac:dyDescent="0.2">
      <c r="A5" s="111">
        <v>1500522</v>
      </c>
      <c r="B5" s="112" t="s">
        <v>602</v>
      </c>
      <c r="C5" s="113">
        <v>322595205.75999999</v>
      </c>
      <c r="E5" s="111">
        <v>1100122</v>
      </c>
      <c r="F5" s="112" t="s">
        <v>603</v>
      </c>
      <c r="G5" s="113">
        <v>248470759.84</v>
      </c>
      <c r="I5" s="111">
        <v>1100122</v>
      </c>
      <c r="J5" s="112" t="s">
        <v>603</v>
      </c>
      <c r="K5" s="113">
        <v>248470759.84</v>
      </c>
      <c r="M5" s="111">
        <v>1100122</v>
      </c>
      <c r="N5" s="112" t="s">
        <v>603</v>
      </c>
      <c r="O5" s="113">
        <v>248470759.84</v>
      </c>
      <c r="Q5" s="111">
        <v>1100122</v>
      </c>
      <c r="R5" s="112" t="s">
        <v>603</v>
      </c>
      <c r="S5" s="113">
        <v>248470759.84</v>
      </c>
      <c r="U5" s="114">
        <v>1100122</v>
      </c>
      <c r="V5" s="115" t="s">
        <v>603</v>
      </c>
      <c r="W5" s="116">
        <v>249470759.84</v>
      </c>
      <c r="Y5" s="114">
        <v>1100122</v>
      </c>
      <c r="Z5" s="115" t="s">
        <v>603</v>
      </c>
      <c r="AA5" s="116">
        <v>249470759.84</v>
      </c>
      <c r="AC5" s="114">
        <v>1100122</v>
      </c>
      <c r="AD5" s="115" t="s">
        <v>603</v>
      </c>
      <c r="AE5" s="116">
        <v>249470759.84</v>
      </c>
      <c r="AG5" s="114">
        <v>1100122</v>
      </c>
      <c r="AH5" s="115" t="s">
        <v>603</v>
      </c>
      <c r="AI5" s="116">
        <v>251641759.84</v>
      </c>
      <c r="AJ5" s="117"/>
      <c r="AK5" s="114">
        <v>1100122</v>
      </c>
      <c r="AL5" s="115" t="s">
        <v>603</v>
      </c>
      <c r="AM5" s="116">
        <v>251641759.84</v>
      </c>
      <c r="AO5" s="114">
        <v>1100122</v>
      </c>
      <c r="AP5" s="115" t="s">
        <v>603</v>
      </c>
      <c r="AQ5" s="116">
        <v>251641759.84</v>
      </c>
      <c r="AS5" s="195">
        <v>1100122</v>
      </c>
      <c r="AT5" s="196" t="s">
        <v>603</v>
      </c>
      <c r="AU5" s="116">
        <v>251641759.84</v>
      </c>
    </row>
    <row r="6" spans="1:47" ht="15" x14ac:dyDescent="0.25">
      <c r="A6" s="118">
        <v>2510122</v>
      </c>
      <c r="B6" s="118" t="s">
        <v>604</v>
      </c>
      <c r="C6" s="119">
        <v>77868245.060000002</v>
      </c>
      <c r="E6" s="111">
        <v>1500520</v>
      </c>
      <c r="F6" s="112" t="s">
        <v>605</v>
      </c>
      <c r="G6" s="113">
        <v>10435956.960000001</v>
      </c>
      <c r="I6" s="111">
        <v>1500520</v>
      </c>
      <c r="J6" s="112" t="s">
        <v>605</v>
      </c>
      <c r="K6" s="113">
        <v>10435956.960000001</v>
      </c>
      <c r="M6" s="111">
        <v>1500520</v>
      </c>
      <c r="N6" s="112" t="s">
        <v>605</v>
      </c>
      <c r="O6" s="113">
        <v>10435956.960000001</v>
      </c>
      <c r="Q6" s="111">
        <v>1500520</v>
      </c>
      <c r="R6" s="112" t="s">
        <v>605</v>
      </c>
      <c r="S6" s="113">
        <v>10435956.960000001</v>
      </c>
      <c r="U6" s="114">
        <v>1500520</v>
      </c>
      <c r="V6" s="115" t="s">
        <v>605</v>
      </c>
      <c r="W6" s="116">
        <v>10435956.960000001</v>
      </c>
      <c r="Y6" s="114">
        <v>1500520</v>
      </c>
      <c r="Z6" s="115" t="s">
        <v>605</v>
      </c>
      <c r="AA6" s="116">
        <v>10435956.960000001</v>
      </c>
      <c r="AC6" s="114">
        <v>1500520</v>
      </c>
      <c r="AD6" s="115" t="s">
        <v>605</v>
      </c>
      <c r="AE6" s="116">
        <v>10435956.960000001</v>
      </c>
      <c r="AG6" s="114">
        <v>1500520</v>
      </c>
      <c r="AH6" s="115" t="s">
        <v>605</v>
      </c>
      <c r="AI6" s="116">
        <v>10435956.960000001</v>
      </c>
      <c r="AJ6" s="117"/>
      <c r="AK6" s="114">
        <v>1500520</v>
      </c>
      <c r="AL6" s="115" t="s">
        <v>605</v>
      </c>
      <c r="AM6" s="116">
        <v>10435956.960000001</v>
      </c>
      <c r="AO6" s="114">
        <v>1500520</v>
      </c>
      <c r="AP6" s="115" t="s">
        <v>605</v>
      </c>
      <c r="AQ6" s="116">
        <v>10435956.960000001</v>
      </c>
      <c r="AS6" s="195">
        <v>1500520</v>
      </c>
      <c r="AT6" s="196" t="s">
        <v>605</v>
      </c>
      <c r="AU6" s="116">
        <v>10435956.960000001</v>
      </c>
    </row>
    <row r="7" spans="1:47" ht="15" x14ac:dyDescent="0.25">
      <c r="A7" s="118">
        <v>2510222</v>
      </c>
      <c r="B7" s="118" t="s">
        <v>606</v>
      </c>
      <c r="C7" s="119">
        <v>185589863.16999999</v>
      </c>
      <c r="E7" s="111">
        <v>1500521</v>
      </c>
      <c r="F7" s="112" t="s">
        <v>607</v>
      </c>
      <c r="G7" s="113">
        <v>44664235.140000001</v>
      </c>
      <c r="I7" s="111">
        <v>1500521</v>
      </c>
      <c r="J7" s="112" t="s">
        <v>607</v>
      </c>
      <c r="K7" s="113">
        <v>44664235.140000001</v>
      </c>
      <c r="M7" s="111">
        <v>1500521</v>
      </c>
      <c r="N7" s="112" t="s">
        <v>607</v>
      </c>
      <c r="O7" s="113">
        <v>44664235.140000001</v>
      </c>
      <c r="Q7" s="111">
        <v>1500521</v>
      </c>
      <c r="R7" s="112" t="s">
        <v>607</v>
      </c>
      <c r="S7" s="113">
        <v>44664235.140000001</v>
      </c>
      <c r="U7" s="114">
        <v>1500521</v>
      </c>
      <c r="V7" s="115" t="s">
        <v>607</v>
      </c>
      <c r="W7" s="116">
        <v>44664235.140000001</v>
      </c>
      <c r="Y7" s="114">
        <v>1500521</v>
      </c>
      <c r="Z7" s="115" t="s">
        <v>607</v>
      </c>
      <c r="AA7" s="116">
        <v>44664235.140000001</v>
      </c>
      <c r="AC7" s="114">
        <v>1500521</v>
      </c>
      <c r="AD7" s="115" t="s">
        <v>607</v>
      </c>
      <c r="AE7" s="116">
        <v>44664235.140000001</v>
      </c>
      <c r="AG7" s="114">
        <v>1500521</v>
      </c>
      <c r="AH7" s="115" t="s">
        <v>607</v>
      </c>
      <c r="AI7" s="116">
        <v>44664235.140000001</v>
      </c>
      <c r="AJ7" s="117"/>
      <c r="AK7" s="114">
        <v>1500521</v>
      </c>
      <c r="AL7" s="115" t="s">
        <v>607</v>
      </c>
      <c r="AM7" s="116">
        <v>44664235.140000001</v>
      </c>
      <c r="AO7" s="114">
        <v>1500521</v>
      </c>
      <c r="AP7" s="115" t="s">
        <v>607</v>
      </c>
      <c r="AQ7" s="116">
        <v>44664235.140000001</v>
      </c>
      <c r="AS7" s="195">
        <v>1500521</v>
      </c>
      <c r="AT7" s="196" t="s">
        <v>607</v>
      </c>
      <c r="AU7" s="116">
        <v>44664235.140000001</v>
      </c>
    </row>
    <row r="8" spans="1:47" ht="15" x14ac:dyDescent="0.25">
      <c r="A8" s="304" t="s">
        <v>608</v>
      </c>
      <c r="B8" s="304"/>
      <c r="C8" s="120">
        <f>SUM(C4:C7)</f>
        <v>834524073.83000004</v>
      </c>
      <c r="E8" s="111">
        <v>1500522</v>
      </c>
      <c r="F8" s="112" t="s">
        <v>609</v>
      </c>
      <c r="G8" s="113">
        <v>394518964</v>
      </c>
      <c r="I8" s="111">
        <v>1500522</v>
      </c>
      <c r="J8" s="112" t="s">
        <v>609</v>
      </c>
      <c r="K8" s="113">
        <v>394518964</v>
      </c>
      <c r="M8" s="111">
        <v>1500522</v>
      </c>
      <c r="N8" s="112" t="s">
        <v>609</v>
      </c>
      <c r="O8" s="113">
        <v>394518964</v>
      </c>
      <c r="Q8" s="111">
        <v>1500522</v>
      </c>
      <c r="R8" s="112" t="s">
        <v>609</v>
      </c>
      <c r="S8" s="113">
        <v>394518964</v>
      </c>
      <c r="U8" s="114">
        <v>1500522</v>
      </c>
      <c r="V8" s="115" t="s">
        <v>609</v>
      </c>
      <c r="W8" s="116">
        <v>395018964</v>
      </c>
      <c r="Y8" s="114">
        <v>1500522</v>
      </c>
      <c r="Z8" s="115" t="s">
        <v>609</v>
      </c>
      <c r="AA8" s="116">
        <v>395018964</v>
      </c>
      <c r="AC8" s="114">
        <v>1500522</v>
      </c>
      <c r="AD8" s="115" t="s">
        <v>609</v>
      </c>
      <c r="AE8" s="116">
        <v>395018964</v>
      </c>
      <c r="AG8" s="114">
        <v>1500522</v>
      </c>
      <c r="AH8" s="115" t="s">
        <v>609</v>
      </c>
      <c r="AI8" s="116">
        <v>395318964</v>
      </c>
      <c r="AJ8" s="117"/>
      <c r="AK8" s="114">
        <v>1500522</v>
      </c>
      <c r="AL8" s="115" t="s">
        <v>609</v>
      </c>
      <c r="AM8" s="116">
        <v>395318964</v>
      </c>
      <c r="AO8" s="114">
        <v>1500522</v>
      </c>
      <c r="AP8" s="115" t="s">
        <v>609</v>
      </c>
      <c r="AQ8" s="116">
        <v>395318964</v>
      </c>
      <c r="AS8" s="195">
        <v>1500522</v>
      </c>
      <c r="AT8" s="196" t="s">
        <v>609</v>
      </c>
      <c r="AU8" s="116">
        <v>395318964</v>
      </c>
    </row>
    <row r="9" spans="1:47" ht="15" x14ac:dyDescent="0.25">
      <c r="A9" s="121"/>
      <c r="B9" s="121"/>
      <c r="C9" s="122"/>
      <c r="D9" s="123"/>
      <c r="E9" s="124"/>
      <c r="F9" s="125"/>
      <c r="G9" s="126"/>
      <c r="H9" s="123"/>
      <c r="I9" s="124"/>
      <c r="J9" s="125"/>
      <c r="K9" s="126"/>
      <c r="L9" s="123"/>
      <c r="M9" s="124"/>
      <c r="N9" s="125"/>
      <c r="O9" s="126"/>
      <c r="P9" s="123"/>
      <c r="Q9" s="124"/>
      <c r="R9" s="125"/>
      <c r="S9" s="126"/>
      <c r="T9" s="123"/>
      <c r="U9" s="127"/>
      <c r="V9" s="128"/>
      <c r="W9" s="129"/>
      <c r="Y9" s="114">
        <v>1600422</v>
      </c>
      <c r="Z9" s="115" t="s">
        <v>610</v>
      </c>
      <c r="AA9" s="116">
        <v>177000</v>
      </c>
      <c r="AC9" s="114">
        <v>1600422</v>
      </c>
      <c r="AD9" s="115" t="s">
        <v>610</v>
      </c>
      <c r="AE9" s="116">
        <v>177000</v>
      </c>
      <c r="AG9" s="114">
        <v>1600422</v>
      </c>
      <c r="AH9" s="115" t="s">
        <v>610</v>
      </c>
      <c r="AI9" s="116">
        <v>177000</v>
      </c>
      <c r="AJ9" s="117"/>
      <c r="AK9" s="114">
        <v>1600422</v>
      </c>
      <c r="AL9" s="115" t="s">
        <v>610</v>
      </c>
      <c r="AM9" s="116">
        <v>177000</v>
      </c>
      <c r="AO9" s="114">
        <v>1600422</v>
      </c>
      <c r="AP9" s="115" t="s">
        <v>610</v>
      </c>
      <c r="AQ9" s="116">
        <v>177000</v>
      </c>
      <c r="AS9" s="195">
        <v>1600422</v>
      </c>
      <c r="AT9" s="196" t="s">
        <v>610</v>
      </c>
      <c r="AU9" s="116">
        <v>177000</v>
      </c>
    </row>
    <row r="10" spans="1:47" ht="15" x14ac:dyDescent="0.25">
      <c r="A10" s="121"/>
      <c r="B10" s="121"/>
      <c r="C10" s="122"/>
      <c r="D10" s="123"/>
      <c r="E10" s="124"/>
      <c r="F10" s="125"/>
      <c r="G10" s="126"/>
      <c r="H10" s="123"/>
      <c r="I10" s="124"/>
      <c r="J10" s="125"/>
      <c r="K10" s="126"/>
      <c r="L10" s="123"/>
      <c r="M10" s="124"/>
      <c r="N10" s="125"/>
      <c r="O10" s="126"/>
      <c r="P10" s="123"/>
      <c r="Q10" s="124"/>
      <c r="R10" s="125"/>
      <c r="S10" s="126"/>
      <c r="T10" s="123"/>
      <c r="U10" s="127"/>
      <c r="V10" s="128"/>
      <c r="W10" s="129"/>
      <c r="Y10" s="114">
        <v>1700922</v>
      </c>
      <c r="Z10" s="115" t="s">
        <v>611</v>
      </c>
      <c r="AA10" s="116">
        <v>231000</v>
      </c>
      <c r="AC10" s="114">
        <v>1700922</v>
      </c>
      <c r="AD10" s="115" t="s">
        <v>611</v>
      </c>
      <c r="AE10" s="116">
        <v>2420625</v>
      </c>
      <c r="AG10" s="114">
        <v>1700922</v>
      </c>
      <c r="AH10" s="115" t="s">
        <v>611</v>
      </c>
      <c r="AI10" s="116">
        <v>2476140</v>
      </c>
      <c r="AJ10" s="117"/>
      <c r="AK10" s="114">
        <v>1700922</v>
      </c>
      <c r="AL10" s="115" t="s">
        <v>611</v>
      </c>
      <c r="AM10" s="116">
        <v>2523660</v>
      </c>
      <c r="AO10" s="114">
        <v>1700922</v>
      </c>
      <c r="AP10" s="115" t="s">
        <v>611</v>
      </c>
      <c r="AQ10" s="116">
        <v>2523660</v>
      </c>
      <c r="AS10" s="195">
        <v>1700922</v>
      </c>
      <c r="AT10" s="196" t="s">
        <v>611</v>
      </c>
      <c r="AU10" s="116">
        <v>2523660</v>
      </c>
    </row>
    <row r="11" spans="1:47" ht="15" x14ac:dyDescent="0.25">
      <c r="A11" s="121"/>
      <c r="B11" s="121"/>
      <c r="C11" s="122"/>
      <c r="D11" s="123"/>
      <c r="E11" s="124"/>
      <c r="F11" s="125"/>
      <c r="G11" s="126"/>
      <c r="H11" s="123"/>
      <c r="I11" s="124"/>
      <c r="J11" s="125"/>
      <c r="K11" s="126"/>
      <c r="L11" s="123"/>
      <c r="M11" s="124"/>
      <c r="N11" s="125"/>
      <c r="O11" s="126"/>
      <c r="P11" s="123"/>
      <c r="Q11" s="124"/>
      <c r="R11" s="125"/>
      <c r="S11" s="126"/>
      <c r="T11" s="123"/>
      <c r="U11" s="127"/>
      <c r="V11" s="128"/>
      <c r="W11" s="129"/>
      <c r="X11" s="123"/>
      <c r="Y11" s="127"/>
      <c r="Z11" s="128"/>
      <c r="AA11" s="129"/>
      <c r="AB11" s="123"/>
      <c r="AC11" s="127"/>
      <c r="AD11" s="128"/>
      <c r="AE11" s="129"/>
      <c r="AF11" s="123"/>
      <c r="AG11" s="114">
        <v>1701122</v>
      </c>
      <c r="AH11" s="115" t="s">
        <v>612</v>
      </c>
      <c r="AI11" s="116">
        <v>12389955.02</v>
      </c>
      <c r="AJ11" s="117"/>
      <c r="AK11" s="114">
        <v>1701122</v>
      </c>
      <c r="AL11" s="115" t="s">
        <v>612</v>
      </c>
      <c r="AM11" s="116">
        <v>12389955.02</v>
      </c>
      <c r="AO11" s="114">
        <v>1701122</v>
      </c>
      <c r="AP11" s="115" t="s">
        <v>612</v>
      </c>
      <c r="AQ11" s="116">
        <v>12389955.02</v>
      </c>
      <c r="AS11" s="195">
        <v>1701122</v>
      </c>
      <c r="AT11" s="196" t="s">
        <v>612</v>
      </c>
      <c r="AU11" s="116">
        <v>12389955.02</v>
      </c>
    </row>
    <row r="12" spans="1:47" ht="15" x14ac:dyDescent="0.25">
      <c r="A12" s="121"/>
      <c r="B12" s="121"/>
      <c r="C12" s="122"/>
      <c r="D12" s="123"/>
      <c r="E12" s="111">
        <v>2510121</v>
      </c>
      <c r="F12" s="112" t="s">
        <v>613</v>
      </c>
      <c r="G12" s="113">
        <v>34089300.82</v>
      </c>
      <c r="I12" s="111">
        <v>2510121</v>
      </c>
      <c r="J12" s="112" t="s">
        <v>613</v>
      </c>
      <c r="K12" s="113">
        <v>34089300.82</v>
      </c>
      <c r="M12" s="111">
        <v>2510121</v>
      </c>
      <c r="N12" s="112" t="s">
        <v>613</v>
      </c>
      <c r="O12" s="113">
        <v>34089300.82</v>
      </c>
      <c r="Q12" s="111">
        <v>2510121</v>
      </c>
      <c r="R12" s="112" t="s">
        <v>613</v>
      </c>
      <c r="S12" s="113">
        <v>34089300.82</v>
      </c>
      <c r="U12" s="114">
        <v>2510121</v>
      </c>
      <c r="V12" s="115" t="s">
        <v>613</v>
      </c>
      <c r="W12" s="116">
        <v>34089300.82</v>
      </c>
      <c r="Y12" s="114">
        <v>2510121</v>
      </c>
      <c r="Z12" s="115" t="s">
        <v>613</v>
      </c>
      <c r="AA12" s="116">
        <v>34089300.82</v>
      </c>
      <c r="AC12" s="114">
        <v>2510121</v>
      </c>
      <c r="AD12" s="115" t="s">
        <v>613</v>
      </c>
      <c r="AE12" s="116">
        <v>34089300.82</v>
      </c>
      <c r="AG12" s="114">
        <v>2510121</v>
      </c>
      <c r="AH12" s="115" t="s">
        <v>613</v>
      </c>
      <c r="AI12" s="116">
        <v>34089300.82</v>
      </c>
      <c r="AJ12" s="117"/>
      <c r="AK12" s="114">
        <v>2510121</v>
      </c>
      <c r="AL12" s="115" t="s">
        <v>613</v>
      </c>
      <c r="AM12" s="116">
        <v>34089300.82</v>
      </c>
      <c r="AO12" s="114">
        <v>2510121</v>
      </c>
      <c r="AP12" s="115" t="s">
        <v>613</v>
      </c>
      <c r="AQ12" s="116">
        <v>34089300.82</v>
      </c>
      <c r="AS12" s="195">
        <v>2510121</v>
      </c>
      <c r="AT12" s="196" t="s">
        <v>613</v>
      </c>
      <c r="AU12" s="116">
        <v>34089300.82</v>
      </c>
    </row>
    <row r="13" spans="1:47" ht="15" x14ac:dyDescent="0.25">
      <c r="A13" s="121"/>
      <c r="B13" s="121"/>
      <c r="C13" s="122"/>
      <c r="D13" s="123"/>
      <c r="E13" s="111">
        <v>2510122</v>
      </c>
      <c r="F13" s="112" t="s">
        <v>614</v>
      </c>
      <c r="G13" s="113">
        <v>75990604</v>
      </c>
      <c r="I13" s="111">
        <v>2510122</v>
      </c>
      <c r="J13" s="112" t="s">
        <v>614</v>
      </c>
      <c r="K13" s="113">
        <v>75990604</v>
      </c>
      <c r="M13" s="111">
        <v>2510122</v>
      </c>
      <c r="N13" s="112" t="s">
        <v>614</v>
      </c>
      <c r="O13" s="113">
        <v>75990604</v>
      </c>
      <c r="Q13" s="111">
        <v>2510122</v>
      </c>
      <c r="R13" s="112" t="s">
        <v>614</v>
      </c>
      <c r="S13" s="113">
        <v>75990604</v>
      </c>
      <c r="U13" s="114">
        <v>2510122</v>
      </c>
      <c r="V13" s="115" t="s">
        <v>614</v>
      </c>
      <c r="W13" s="116">
        <v>76490604</v>
      </c>
      <c r="Y13" s="114">
        <v>2510122</v>
      </c>
      <c r="Z13" s="115" t="s">
        <v>614</v>
      </c>
      <c r="AA13" s="116">
        <v>76490604</v>
      </c>
      <c r="AC13" s="114">
        <v>2510122</v>
      </c>
      <c r="AD13" s="115" t="s">
        <v>614</v>
      </c>
      <c r="AE13" s="116">
        <v>76490604</v>
      </c>
      <c r="AG13" s="114">
        <v>2510122</v>
      </c>
      <c r="AH13" s="115" t="s">
        <v>614</v>
      </c>
      <c r="AI13" s="116">
        <v>76640604</v>
      </c>
      <c r="AJ13" s="117"/>
      <c r="AK13" s="114">
        <v>2510122</v>
      </c>
      <c r="AL13" s="115" t="s">
        <v>614</v>
      </c>
      <c r="AM13" s="116">
        <v>76640604</v>
      </c>
      <c r="AO13" s="114">
        <v>2510122</v>
      </c>
      <c r="AP13" s="115" t="s">
        <v>614</v>
      </c>
      <c r="AQ13" s="116">
        <v>76640604</v>
      </c>
      <c r="AS13" s="195">
        <v>2510122</v>
      </c>
      <c r="AT13" s="196" t="s">
        <v>614</v>
      </c>
      <c r="AU13" s="116">
        <v>76640604</v>
      </c>
    </row>
    <row r="14" spans="1:47" ht="15" x14ac:dyDescent="0.25">
      <c r="A14" s="121"/>
      <c r="B14" s="121"/>
      <c r="C14" s="122"/>
      <c r="D14" s="123"/>
      <c r="E14" s="111">
        <v>2510222</v>
      </c>
      <c r="F14" s="112" t="s">
        <v>615</v>
      </c>
      <c r="G14" s="113">
        <v>202075921</v>
      </c>
      <c r="I14" s="111">
        <v>2510222</v>
      </c>
      <c r="J14" s="112" t="s">
        <v>615</v>
      </c>
      <c r="K14" s="113">
        <v>202075921</v>
      </c>
      <c r="M14" s="111">
        <v>2510222</v>
      </c>
      <c r="N14" s="112" t="s">
        <v>615</v>
      </c>
      <c r="O14" s="113">
        <v>202075921</v>
      </c>
      <c r="Q14" s="111">
        <v>2510222</v>
      </c>
      <c r="R14" s="112" t="s">
        <v>615</v>
      </c>
      <c r="S14" s="113">
        <v>204046525</v>
      </c>
      <c r="U14" s="114">
        <v>2510222</v>
      </c>
      <c r="V14" s="115" t="s">
        <v>615</v>
      </c>
      <c r="W14" s="116">
        <v>204546525</v>
      </c>
      <c r="Y14" s="114">
        <v>2510222</v>
      </c>
      <c r="Z14" s="115" t="s">
        <v>615</v>
      </c>
      <c r="AA14" s="116">
        <v>204546525</v>
      </c>
      <c r="AC14" s="114">
        <v>2510222</v>
      </c>
      <c r="AD14" s="115" t="s">
        <v>615</v>
      </c>
      <c r="AE14" s="116">
        <v>204546525</v>
      </c>
      <c r="AG14" s="114">
        <v>2510222</v>
      </c>
      <c r="AH14" s="115" t="s">
        <v>615</v>
      </c>
      <c r="AI14" s="116">
        <v>204796525</v>
      </c>
      <c r="AJ14" s="117"/>
      <c r="AK14" s="114">
        <v>2510222</v>
      </c>
      <c r="AL14" s="115" t="s">
        <v>615</v>
      </c>
      <c r="AM14" s="116">
        <v>204796525</v>
      </c>
      <c r="AO14" s="114">
        <v>2510222</v>
      </c>
      <c r="AP14" s="115" t="s">
        <v>615</v>
      </c>
      <c r="AQ14" s="116">
        <v>204796525</v>
      </c>
      <c r="AS14" s="195">
        <v>2510222</v>
      </c>
      <c r="AT14" s="196" t="s">
        <v>615</v>
      </c>
      <c r="AU14" s="116">
        <v>204796525</v>
      </c>
    </row>
    <row r="15" spans="1:47" ht="15" x14ac:dyDescent="0.25">
      <c r="A15" s="121"/>
      <c r="B15" s="121"/>
      <c r="C15" s="122"/>
      <c r="D15" s="123"/>
      <c r="E15" s="111">
        <v>2610121</v>
      </c>
      <c r="F15" s="112" t="s">
        <v>616</v>
      </c>
      <c r="G15" s="113">
        <v>1300807.49</v>
      </c>
      <c r="I15" s="111">
        <v>2610121</v>
      </c>
      <c r="J15" s="112" t="s">
        <v>616</v>
      </c>
      <c r="K15" s="113">
        <v>1300807.49</v>
      </c>
      <c r="M15" s="111">
        <v>2610121</v>
      </c>
      <c r="N15" s="112" t="s">
        <v>616</v>
      </c>
      <c r="O15" s="113">
        <v>1300807.49</v>
      </c>
      <c r="Q15" s="111">
        <v>2610121</v>
      </c>
      <c r="R15" s="112" t="s">
        <v>616</v>
      </c>
      <c r="S15" s="113">
        <v>1300807.49</v>
      </c>
      <c r="U15" s="114">
        <v>2610121</v>
      </c>
      <c r="V15" s="115" t="s">
        <v>616</v>
      </c>
      <c r="W15" s="116">
        <v>1300807.49</v>
      </c>
      <c r="Y15" s="114">
        <v>2610121</v>
      </c>
      <c r="Z15" s="115" t="s">
        <v>616</v>
      </c>
      <c r="AA15" s="116">
        <v>1300807.49</v>
      </c>
      <c r="AC15" s="114">
        <v>2610121</v>
      </c>
      <c r="AD15" s="115" t="s">
        <v>616</v>
      </c>
      <c r="AE15" s="116">
        <v>1300807.49</v>
      </c>
      <c r="AG15" s="114">
        <v>2610121</v>
      </c>
      <c r="AH15" s="115" t="s">
        <v>616</v>
      </c>
      <c r="AI15" s="116">
        <v>1300807.49</v>
      </c>
      <c r="AJ15" s="117"/>
      <c r="AK15" s="114">
        <v>2610121</v>
      </c>
      <c r="AL15" s="115" t="s">
        <v>616</v>
      </c>
      <c r="AM15" s="116">
        <v>1300807.49</v>
      </c>
      <c r="AO15" s="114">
        <v>2610121</v>
      </c>
      <c r="AP15" s="115" t="s">
        <v>616</v>
      </c>
      <c r="AQ15" s="116">
        <v>1300807.49</v>
      </c>
      <c r="AS15" s="195">
        <v>2610121</v>
      </c>
      <c r="AT15" s="196" t="s">
        <v>616</v>
      </c>
      <c r="AU15" s="116">
        <v>1300807.49</v>
      </c>
    </row>
    <row r="16" spans="1:47" ht="15" x14ac:dyDescent="0.25">
      <c r="A16" s="121"/>
      <c r="B16" s="121"/>
      <c r="C16" s="122"/>
      <c r="D16" s="123"/>
      <c r="E16" s="124"/>
      <c r="F16" s="125"/>
      <c r="G16" s="126"/>
      <c r="H16" s="123"/>
      <c r="I16" s="124"/>
      <c r="J16" s="125"/>
      <c r="K16" s="126"/>
      <c r="L16" s="123"/>
      <c r="M16" s="124"/>
      <c r="N16" s="125"/>
      <c r="O16" s="126"/>
      <c r="P16" s="123"/>
      <c r="Q16" s="124"/>
      <c r="R16" s="125"/>
      <c r="S16" s="126"/>
      <c r="T16" s="123"/>
      <c r="U16" s="127"/>
      <c r="V16" s="128"/>
      <c r="W16" s="129"/>
      <c r="Y16" s="114">
        <v>2610122</v>
      </c>
      <c r="Z16" s="115" t="s">
        <v>617</v>
      </c>
      <c r="AA16" s="116">
        <v>2773400</v>
      </c>
      <c r="AC16" s="114">
        <v>2610122</v>
      </c>
      <c r="AD16" s="115" t="s">
        <v>617</v>
      </c>
      <c r="AE16" s="116">
        <v>3593400</v>
      </c>
      <c r="AG16" s="114">
        <v>2610122</v>
      </c>
      <c r="AH16" s="115" t="s">
        <v>617</v>
      </c>
      <c r="AI16" s="116">
        <v>3843500</v>
      </c>
      <c r="AJ16" s="117"/>
      <c r="AK16" s="114">
        <v>2610122</v>
      </c>
      <c r="AL16" s="115" t="s">
        <v>617</v>
      </c>
      <c r="AM16" s="116">
        <v>3898940</v>
      </c>
      <c r="AO16" s="114">
        <v>2610122</v>
      </c>
      <c r="AP16" s="115" t="s">
        <v>617</v>
      </c>
      <c r="AQ16" s="116">
        <v>3898940</v>
      </c>
      <c r="AS16" s="195">
        <v>2610122</v>
      </c>
      <c r="AT16" s="196" t="s">
        <v>617</v>
      </c>
      <c r="AU16" s="116">
        <v>4098940</v>
      </c>
    </row>
    <row r="17" spans="1:47" ht="15" x14ac:dyDescent="0.25">
      <c r="A17" s="121"/>
      <c r="B17" s="121"/>
      <c r="C17" s="122"/>
      <c r="D17" s="123"/>
      <c r="E17" s="111">
        <v>2610221</v>
      </c>
      <c r="F17" s="112" t="s">
        <v>618</v>
      </c>
      <c r="G17" s="113">
        <v>1032613.2</v>
      </c>
      <c r="I17" s="111">
        <v>2610221</v>
      </c>
      <c r="J17" s="112" t="s">
        <v>618</v>
      </c>
      <c r="K17" s="113">
        <v>1032613.2</v>
      </c>
      <c r="M17" s="111">
        <v>2610221</v>
      </c>
      <c r="N17" s="112" t="s">
        <v>618</v>
      </c>
      <c r="O17" s="113">
        <v>1032613.2</v>
      </c>
      <c r="Q17" s="111">
        <v>2610221</v>
      </c>
      <c r="R17" s="112" t="s">
        <v>618</v>
      </c>
      <c r="S17" s="113">
        <v>1032613.2</v>
      </c>
      <c r="U17" s="114">
        <v>2610221</v>
      </c>
      <c r="V17" s="115" t="s">
        <v>618</v>
      </c>
      <c r="W17" s="116">
        <v>1032613.2</v>
      </c>
      <c r="Y17" s="114">
        <v>2610221</v>
      </c>
      <c r="Z17" s="115" t="s">
        <v>618</v>
      </c>
      <c r="AA17" s="116">
        <v>1032613.2</v>
      </c>
      <c r="AC17" s="114">
        <v>2610221</v>
      </c>
      <c r="AD17" s="115" t="s">
        <v>618</v>
      </c>
      <c r="AE17" s="116">
        <v>1032613.2</v>
      </c>
      <c r="AG17" s="114">
        <v>2610221</v>
      </c>
      <c r="AH17" s="115" t="s">
        <v>618</v>
      </c>
      <c r="AI17" s="116">
        <v>1032613.2</v>
      </c>
      <c r="AJ17" s="117"/>
      <c r="AK17" s="114">
        <v>2610221</v>
      </c>
      <c r="AL17" s="115" t="s">
        <v>618</v>
      </c>
      <c r="AM17" s="116">
        <v>1032613.2</v>
      </c>
      <c r="AO17" s="114">
        <v>2610221</v>
      </c>
      <c r="AP17" s="115" t="s">
        <v>618</v>
      </c>
      <c r="AQ17" s="116">
        <v>1032613.2</v>
      </c>
      <c r="AS17" s="195">
        <v>2610221</v>
      </c>
      <c r="AT17" s="196" t="s">
        <v>618</v>
      </c>
      <c r="AU17" s="116">
        <v>1032613.2</v>
      </c>
    </row>
    <row r="18" spans="1:47" s="137" customFormat="1" ht="15" x14ac:dyDescent="0.25">
      <c r="A18" s="121"/>
      <c r="B18" s="121"/>
      <c r="C18" s="122"/>
      <c r="D18" s="123"/>
      <c r="E18" s="124"/>
      <c r="F18" s="125"/>
      <c r="G18" s="126"/>
      <c r="H18" s="123"/>
      <c r="I18" s="124"/>
      <c r="J18" s="125"/>
      <c r="K18" s="126"/>
      <c r="L18" s="123"/>
      <c r="M18" s="124"/>
      <c r="N18" s="125"/>
      <c r="O18" s="126"/>
      <c r="P18" s="123"/>
      <c r="Q18" s="124"/>
      <c r="R18" s="125"/>
      <c r="S18" s="126"/>
      <c r="T18" s="123"/>
      <c r="U18" s="127"/>
      <c r="V18" s="128"/>
      <c r="W18" s="129"/>
      <c r="X18" s="123"/>
      <c r="Y18" s="127"/>
      <c r="Z18" s="128"/>
      <c r="AA18" s="129"/>
      <c r="AB18" s="123"/>
      <c r="AC18" s="127"/>
      <c r="AD18" s="128"/>
      <c r="AE18" s="129"/>
      <c r="AF18" s="123"/>
      <c r="AG18" s="127"/>
      <c r="AH18" s="128"/>
      <c r="AI18" s="129"/>
      <c r="AJ18" s="132"/>
      <c r="AK18" s="127"/>
      <c r="AL18" s="128"/>
      <c r="AM18" s="129"/>
      <c r="AN18" s="123"/>
      <c r="AO18" s="127"/>
      <c r="AP18" s="128"/>
      <c r="AQ18" s="129"/>
      <c r="AR18" s="123"/>
      <c r="AS18" s="195">
        <v>2610222</v>
      </c>
      <c r="AT18" s="196" t="s">
        <v>1780</v>
      </c>
      <c r="AU18" s="116">
        <v>7712893.6699999999</v>
      </c>
    </row>
    <row r="19" spans="1:47" ht="15" x14ac:dyDescent="0.25">
      <c r="A19" s="121"/>
      <c r="B19" s="121"/>
      <c r="C19" s="122"/>
      <c r="D19" s="123"/>
      <c r="E19" s="111">
        <v>2610321</v>
      </c>
      <c r="F19" s="112" t="s">
        <v>619</v>
      </c>
      <c r="G19" s="113">
        <v>3954305.76</v>
      </c>
      <c r="I19" s="111">
        <v>2610321</v>
      </c>
      <c r="J19" s="112" t="s">
        <v>619</v>
      </c>
      <c r="K19" s="113">
        <v>3954305.76</v>
      </c>
      <c r="M19" s="111">
        <v>2610321</v>
      </c>
      <c r="N19" s="112" t="s">
        <v>619</v>
      </c>
      <c r="O19" s="113">
        <v>3954305.76</v>
      </c>
      <c r="Q19" s="111">
        <v>2610321</v>
      </c>
      <c r="R19" s="112" t="s">
        <v>619</v>
      </c>
      <c r="S19" s="113">
        <v>3954305.76</v>
      </c>
      <c r="U19" s="114">
        <v>2610321</v>
      </c>
      <c r="V19" s="115" t="s">
        <v>619</v>
      </c>
      <c r="W19" s="116">
        <v>3954305.76</v>
      </c>
      <c r="Y19" s="114">
        <v>2610321</v>
      </c>
      <c r="Z19" s="115" t="s">
        <v>619</v>
      </c>
      <c r="AA19" s="116">
        <v>3954305.76</v>
      </c>
      <c r="AC19" s="114">
        <v>2610321</v>
      </c>
      <c r="AD19" s="115" t="s">
        <v>619</v>
      </c>
      <c r="AE19" s="116">
        <v>3954305.76</v>
      </c>
      <c r="AG19" s="114">
        <v>2610321</v>
      </c>
      <c r="AH19" s="115" t="s">
        <v>619</v>
      </c>
      <c r="AI19" s="116">
        <v>3954305.76</v>
      </c>
      <c r="AJ19" s="117"/>
      <c r="AK19" s="114">
        <v>2610321</v>
      </c>
      <c r="AL19" s="115" t="s">
        <v>619</v>
      </c>
      <c r="AM19" s="116">
        <v>3954305.76</v>
      </c>
      <c r="AO19" s="114">
        <v>2610321</v>
      </c>
      <c r="AP19" s="115" t="s">
        <v>619</v>
      </c>
      <c r="AQ19" s="116">
        <v>3954305.76</v>
      </c>
      <c r="AS19" s="195">
        <v>2610321</v>
      </c>
      <c r="AT19" s="196" t="s">
        <v>619</v>
      </c>
      <c r="AU19" s="116">
        <v>3954305.76</v>
      </c>
    </row>
    <row r="20" spans="1:47" ht="15" x14ac:dyDescent="0.25">
      <c r="A20" s="121"/>
      <c r="B20" s="121"/>
      <c r="C20" s="122"/>
      <c r="D20" s="123"/>
      <c r="E20" s="130"/>
      <c r="F20" s="131"/>
      <c r="G20" s="132"/>
      <c r="H20" s="123"/>
      <c r="I20" s="130"/>
      <c r="J20" s="131"/>
      <c r="K20" s="132"/>
      <c r="L20" s="123"/>
      <c r="M20" s="130"/>
      <c r="N20" s="131"/>
      <c r="O20" s="132"/>
      <c r="P20" s="123"/>
      <c r="Q20" s="130"/>
      <c r="R20" s="131"/>
      <c r="S20" s="132"/>
      <c r="T20" s="123"/>
      <c r="U20" s="127"/>
      <c r="V20" s="128"/>
      <c r="W20" s="129"/>
      <c r="X20" s="123"/>
      <c r="Y20" s="127"/>
      <c r="Z20" s="128"/>
      <c r="AA20" s="129"/>
      <c r="AB20" s="123"/>
      <c r="AC20" s="127"/>
      <c r="AD20" s="128"/>
      <c r="AE20" s="129"/>
      <c r="AF20" s="123"/>
      <c r="AG20" s="114">
        <v>2610322</v>
      </c>
      <c r="AH20" s="115" t="s">
        <v>620</v>
      </c>
      <c r="AI20" s="116">
        <v>12700000</v>
      </c>
      <c r="AJ20" s="117"/>
      <c r="AK20" s="114">
        <v>2610322</v>
      </c>
      <c r="AL20" s="115" t="s">
        <v>620</v>
      </c>
      <c r="AM20" s="116">
        <v>12700000</v>
      </c>
      <c r="AO20" s="114">
        <v>2610322</v>
      </c>
      <c r="AP20" s="115" t="s">
        <v>620</v>
      </c>
      <c r="AQ20" s="116">
        <v>12700000</v>
      </c>
      <c r="AS20" s="195">
        <v>2610322</v>
      </c>
      <c r="AT20" s="196" t="s">
        <v>620</v>
      </c>
      <c r="AU20" s="116">
        <v>14170000</v>
      </c>
    </row>
    <row r="21" spans="1:47" ht="15" x14ac:dyDescent="0.25">
      <c r="A21" s="133"/>
      <c r="B21" s="133"/>
      <c r="C21" s="134"/>
      <c r="E21" s="135"/>
      <c r="F21" s="136"/>
      <c r="G21" s="117"/>
      <c r="I21" s="135"/>
      <c r="J21" s="136"/>
      <c r="K21" s="117"/>
      <c r="M21" s="135"/>
      <c r="N21" s="136"/>
      <c r="O21" s="117"/>
      <c r="Q21" s="135"/>
      <c r="R21" s="136"/>
      <c r="S21" s="117"/>
      <c r="U21" s="114"/>
      <c r="V21" s="115"/>
      <c r="W21" s="116"/>
      <c r="Y21" s="114">
        <v>2710122</v>
      </c>
      <c r="Z21" s="115" t="s">
        <v>621</v>
      </c>
      <c r="AA21" s="116">
        <v>810546</v>
      </c>
      <c r="AC21" s="114">
        <v>2710122</v>
      </c>
      <c r="AD21" s="115" t="s">
        <v>621</v>
      </c>
      <c r="AE21" s="116">
        <v>810546</v>
      </c>
      <c r="AG21" s="114">
        <v>2710122</v>
      </c>
      <c r="AH21" s="115" t="s">
        <v>621</v>
      </c>
      <c r="AI21" s="116">
        <v>811046</v>
      </c>
      <c r="AJ21" s="117"/>
      <c r="AK21" s="114">
        <v>2710122</v>
      </c>
      <c r="AL21" s="115" t="s">
        <v>621</v>
      </c>
      <c r="AM21" s="116">
        <v>811046</v>
      </c>
      <c r="AO21" s="114">
        <v>2710122</v>
      </c>
      <c r="AP21" s="115" t="s">
        <v>621</v>
      </c>
      <c r="AQ21" s="116">
        <v>811046</v>
      </c>
      <c r="AS21" s="195">
        <v>2710122</v>
      </c>
      <c r="AT21" s="196" t="s">
        <v>621</v>
      </c>
      <c r="AU21" s="116">
        <v>811046</v>
      </c>
    </row>
    <row r="22" spans="1:47" ht="15" x14ac:dyDescent="0.25">
      <c r="A22" s="133"/>
      <c r="B22" s="133"/>
      <c r="C22" s="134"/>
      <c r="E22" s="327" t="s">
        <v>622</v>
      </c>
      <c r="F22" s="328"/>
      <c r="G22" s="120">
        <f>SUM(G4:G19)</f>
        <v>1034269417.87</v>
      </c>
      <c r="I22" s="327" t="s">
        <v>622</v>
      </c>
      <c r="J22" s="328"/>
      <c r="K22" s="120">
        <f>SUM(K4:K19)</f>
        <v>1034269417.87</v>
      </c>
      <c r="M22" s="327" t="s">
        <v>622</v>
      </c>
      <c r="N22" s="328"/>
      <c r="O22" s="120">
        <f>SUM(O4:O19)</f>
        <v>1034269417.87</v>
      </c>
      <c r="Q22" s="327" t="s">
        <v>622</v>
      </c>
      <c r="R22" s="328"/>
      <c r="S22" s="120">
        <f>SUM(S4:S19)</f>
        <v>1036240021.87</v>
      </c>
      <c r="U22" s="327" t="s">
        <v>622</v>
      </c>
      <c r="V22" s="328"/>
      <c r="W22" s="120">
        <f>SUM(W4:W19)</f>
        <v>1038740021.87</v>
      </c>
      <c r="Y22" s="327" t="s">
        <v>622</v>
      </c>
      <c r="Z22" s="328"/>
      <c r="AA22" s="120">
        <f>SUM(AA4:AA21)</f>
        <v>1042731967.87</v>
      </c>
      <c r="AC22" s="327" t="s">
        <v>622</v>
      </c>
      <c r="AD22" s="328"/>
      <c r="AE22" s="120">
        <f>SUM(AE4:AE21)</f>
        <v>1045741592.87</v>
      </c>
      <c r="AG22" s="327" t="s">
        <v>622</v>
      </c>
      <c r="AH22" s="328"/>
      <c r="AI22" s="120">
        <f>SUM(AI4:AI21)</f>
        <v>1074008662.8899999</v>
      </c>
      <c r="AJ22" s="134"/>
      <c r="AK22" s="327" t="s">
        <v>622</v>
      </c>
      <c r="AL22" s="328"/>
      <c r="AM22" s="120">
        <f>SUM(AM4:AM21)</f>
        <v>1074111622.8899999</v>
      </c>
      <c r="AO22" s="327" t="s">
        <v>622</v>
      </c>
      <c r="AP22" s="328"/>
      <c r="AQ22" s="120">
        <f>SUM(AQ4:AQ21)</f>
        <v>1074111622.8899999</v>
      </c>
      <c r="AS22" s="301" t="s">
        <v>622</v>
      </c>
      <c r="AT22" s="302"/>
      <c r="AU22" s="120">
        <f>SUM(AU4:AU21)</f>
        <v>1083494516.5599999</v>
      </c>
    </row>
    <row r="23" spans="1:47" x14ac:dyDescent="0.2">
      <c r="AJ23" s="137"/>
      <c r="AS23"/>
      <c r="AT23"/>
      <c r="AU23"/>
    </row>
    <row r="24" spans="1:47" ht="15.75" x14ac:dyDescent="0.2">
      <c r="A24" s="310" t="s">
        <v>623</v>
      </c>
      <c r="B24" s="310"/>
      <c r="C24" s="310"/>
      <c r="E24" s="311" t="s">
        <v>624</v>
      </c>
      <c r="F24" s="311"/>
      <c r="G24" s="311"/>
      <c r="I24" s="311" t="s">
        <v>625</v>
      </c>
      <c r="J24" s="311"/>
      <c r="K24" s="311"/>
      <c r="M24" s="311" t="s">
        <v>626</v>
      </c>
      <c r="N24" s="311"/>
      <c r="O24" s="311"/>
      <c r="Q24" s="311" t="s">
        <v>627</v>
      </c>
      <c r="R24" s="311"/>
      <c r="S24" s="311"/>
      <c r="U24" s="311" t="s">
        <v>628</v>
      </c>
      <c r="V24" s="311"/>
      <c r="W24" s="311"/>
      <c r="Y24" s="311" t="s">
        <v>629</v>
      </c>
      <c r="Z24" s="311"/>
      <c r="AA24" s="311"/>
      <c r="AC24" s="311" t="s">
        <v>630</v>
      </c>
      <c r="AD24" s="311"/>
      <c r="AE24" s="311"/>
      <c r="AG24" s="311" t="s">
        <v>631</v>
      </c>
      <c r="AH24" s="311"/>
      <c r="AI24" s="311"/>
      <c r="AJ24" s="109"/>
      <c r="AK24" s="311" t="s">
        <v>632</v>
      </c>
      <c r="AL24" s="311"/>
      <c r="AM24" s="311"/>
      <c r="AO24" s="311" t="s">
        <v>633</v>
      </c>
      <c r="AP24" s="311"/>
      <c r="AQ24" s="311"/>
      <c r="AS24" s="303" t="s">
        <v>1781</v>
      </c>
      <c r="AT24" s="303"/>
      <c r="AU24" s="303"/>
    </row>
    <row r="25" spans="1:47" ht="15" x14ac:dyDescent="0.2">
      <c r="A25" s="307" t="s">
        <v>4</v>
      </c>
      <c r="B25" s="307" t="s">
        <v>586</v>
      </c>
      <c r="C25" s="307" t="s">
        <v>587</v>
      </c>
      <c r="E25" s="307" t="s">
        <v>4</v>
      </c>
      <c r="F25" s="307" t="s">
        <v>586</v>
      </c>
      <c r="G25" s="307" t="s">
        <v>589</v>
      </c>
      <c r="I25" s="307" t="s">
        <v>4</v>
      </c>
      <c r="J25" s="307" t="s">
        <v>586</v>
      </c>
      <c r="K25" s="307" t="s">
        <v>590</v>
      </c>
      <c r="M25" s="307" t="s">
        <v>4</v>
      </c>
      <c r="N25" s="307" t="s">
        <v>586</v>
      </c>
      <c r="O25" s="307" t="s">
        <v>591</v>
      </c>
      <c r="Q25" s="307" t="s">
        <v>4</v>
      </c>
      <c r="R25" s="307" t="s">
        <v>586</v>
      </c>
      <c r="S25" s="307" t="s">
        <v>592</v>
      </c>
      <c r="U25" s="307" t="s">
        <v>4</v>
      </c>
      <c r="V25" s="307" t="s">
        <v>586</v>
      </c>
      <c r="W25" s="307" t="s">
        <v>594</v>
      </c>
      <c r="Y25" s="307" t="s">
        <v>4</v>
      </c>
      <c r="Z25" s="307" t="s">
        <v>586</v>
      </c>
      <c r="AA25" s="307" t="s">
        <v>595</v>
      </c>
      <c r="AC25" s="307" t="s">
        <v>4</v>
      </c>
      <c r="AD25" s="307" t="s">
        <v>586</v>
      </c>
      <c r="AE25" s="307" t="s">
        <v>596</v>
      </c>
      <c r="AG25" s="307" t="s">
        <v>4</v>
      </c>
      <c r="AH25" s="307" t="s">
        <v>586</v>
      </c>
      <c r="AI25" s="307" t="s">
        <v>597</v>
      </c>
      <c r="AJ25" s="110"/>
      <c r="AK25" s="307" t="s">
        <v>4</v>
      </c>
      <c r="AL25" s="307" t="s">
        <v>586</v>
      </c>
      <c r="AM25" s="307" t="s">
        <v>598</v>
      </c>
      <c r="AO25" s="307" t="s">
        <v>4</v>
      </c>
      <c r="AP25" s="307" t="s">
        <v>586</v>
      </c>
      <c r="AQ25" s="307" t="s">
        <v>599</v>
      </c>
      <c r="AS25" s="297" t="s">
        <v>4</v>
      </c>
      <c r="AT25" s="297" t="s">
        <v>586</v>
      </c>
      <c r="AU25" s="297" t="s">
        <v>1779</v>
      </c>
    </row>
    <row r="26" spans="1:47" ht="15" x14ac:dyDescent="0.2">
      <c r="A26" s="308"/>
      <c r="B26" s="308"/>
      <c r="C26" s="308"/>
      <c r="E26" s="308"/>
      <c r="F26" s="308"/>
      <c r="G26" s="308"/>
      <c r="I26" s="308"/>
      <c r="J26" s="308"/>
      <c r="K26" s="308"/>
      <c r="M26" s="308"/>
      <c r="N26" s="308"/>
      <c r="O26" s="308"/>
      <c r="Q26" s="308"/>
      <c r="R26" s="308"/>
      <c r="S26" s="308"/>
      <c r="U26" s="308"/>
      <c r="V26" s="308"/>
      <c r="W26" s="308"/>
      <c r="Y26" s="308"/>
      <c r="Z26" s="308"/>
      <c r="AA26" s="308"/>
      <c r="AC26" s="308"/>
      <c r="AD26" s="308"/>
      <c r="AE26" s="308"/>
      <c r="AG26" s="308"/>
      <c r="AH26" s="308"/>
      <c r="AI26" s="308"/>
      <c r="AJ26" s="110"/>
      <c r="AK26" s="308"/>
      <c r="AL26" s="308"/>
      <c r="AM26" s="308"/>
      <c r="AO26" s="308"/>
      <c r="AP26" s="308"/>
      <c r="AQ26" s="308"/>
      <c r="AS26" s="298"/>
      <c r="AT26" s="298"/>
      <c r="AU26" s="298"/>
    </row>
    <row r="27" spans="1:47" ht="25.5" x14ac:dyDescent="0.2">
      <c r="A27" s="114">
        <v>1101</v>
      </c>
      <c r="B27" s="115" t="s">
        <v>634</v>
      </c>
      <c r="C27" s="116">
        <v>1678376.7</v>
      </c>
      <c r="E27" s="138">
        <v>110101</v>
      </c>
      <c r="F27" s="113" t="s">
        <v>635</v>
      </c>
      <c r="G27" s="139">
        <v>1678376.7</v>
      </c>
      <c r="I27" s="140">
        <v>110101</v>
      </c>
      <c r="J27" s="141" t="s">
        <v>635</v>
      </c>
      <c r="K27" s="141">
        <v>1678376.7</v>
      </c>
      <c r="M27" s="140">
        <v>110101</v>
      </c>
      <c r="N27" s="141" t="s">
        <v>636</v>
      </c>
      <c r="O27" s="141">
        <v>1678376.7</v>
      </c>
      <c r="Q27" s="140">
        <v>110101</v>
      </c>
      <c r="R27" s="141" t="s">
        <v>635</v>
      </c>
      <c r="S27" s="141">
        <v>1678376.7</v>
      </c>
      <c r="U27" s="140">
        <v>110101</v>
      </c>
      <c r="V27" s="141" t="s">
        <v>635</v>
      </c>
      <c r="W27" s="141">
        <v>1678376.7</v>
      </c>
      <c r="Y27" s="140">
        <v>110101</v>
      </c>
      <c r="Z27" s="141" t="s">
        <v>635</v>
      </c>
      <c r="AA27" s="141">
        <v>1678376.7</v>
      </c>
      <c r="AC27" s="140">
        <v>110101</v>
      </c>
      <c r="AD27" s="141" t="s">
        <v>637</v>
      </c>
      <c r="AE27" s="141">
        <v>1678376.7</v>
      </c>
      <c r="AG27" s="142">
        <v>110101</v>
      </c>
      <c r="AH27" s="143" t="s">
        <v>635</v>
      </c>
      <c r="AI27" s="144">
        <v>1678376.7</v>
      </c>
      <c r="AJ27" s="145"/>
      <c r="AK27" s="142">
        <v>110101</v>
      </c>
      <c r="AL27" s="143" t="s">
        <v>635</v>
      </c>
      <c r="AM27" s="144">
        <v>1678376.7</v>
      </c>
      <c r="AO27" s="142">
        <v>110101</v>
      </c>
      <c r="AP27" s="143" t="s">
        <v>637</v>
      </c>
      <c r="AQ27" s="144">
        <v>1678376.7</v>
      </c>
      <c r="AS27" s="197">
        <v>110101</v>
      </c>
      <c r="AT27" s="198" t="s">
        <v>637</v>
      </c>
      <c r="AU27" s="161">
        <v>1678376.7</v>
      </c>
    </row>
    <row r="28" spans="1:47" ht="25.5" x14ac:dyDescent="0.2">
      <c r="A28" s="114">
        <v>1102</v>
      </c>
      <c r="B28" s="115" t="s">
        <v>638</v>
      </c>
      <c r="C28" s="116">
        <v>895134.24</v>
      </c>
      <c r="E28" s="138">
        <v>110202</v>
      </c>
      <c r="F28" s="113" t="s">
        <v>639</v>
      </c>
      <c r="G28" s="139">
        <v>895134.24</v>
      </c>
      <c r="I28" s="140">
        <v>110202</v>
      </c>
      <c r="J28" s="141" t="s">
        <v>639</v>
      </c>
      <c r="K28" s="141">
        <v>895134.24</v>
      </c>
      <c r="M28" s="140">
        <v>110202</v>
      </c>
      <c r="N28" s="141" t="s">
        <v>640</v>
      </c>
      <c r="O28" s="141">
        <v>895134.24</v>
      </c>
      <c r="Q28" s="140">
        <v>110202</v>
      </c>
      <c r="R28" s="141" t="s">
        <v>639</v>
      </c>
      <c r="S28" s="141">
        <v>895134.24</v>
      </c>
      <c r="U28" s="140">
        <v>110202</v>
      </c>
      <c r="V28" s="141" t="s">
        <v>639</v>
      </c>
      <c r="W28" s="141">
        <v>895134.24</v>
      </c>
      <c r="Y28" s="140">
        <v>110202</v>
      </c>
      <c r="Z28" s="141" t="s">
        <v>639</v>
      </c>
      <c r="AA28" s="141">
        <v>895134.24</v>
      </c>
      <c r="AC28" s="140">
        <v>110202</v>
      </c>
      <c r="AD28" s="141" t="s">
        <v>641</v>
      </c>
      <c r="AE28" s="141">
        <v>895134.24</v>
      </c>
      <c r="AG28" s="142">
        <v>110202</v>
      </c>
      <c r="AH28" s="143" t="s">
        <v>639</v>
      </c>
      <c r="AI28" s="144">
        <v>895134.24</v>
      </c>
      <c r="AJ28" s="146"/>
      <c r="AK28" s="142">
        <v>110202</v>
      </c>
      <c r="AL28" s="143" t="s">
        <v>639</v>
      </c>
      <c r="AM28" s="144">
        <v>895134.24</v>
      </c>
      <c r="AO28" s="142">
        <v>110202</v>
      </c>
      <c r="AP28" s="143" t="s">
        <v>641</v>
      </c>
      <c r="AQ28" s="144">
        <v>895134.24</v>
      </c>
      <c r="AS28" s="197">
        <v>110202</v>
      </c>
      <c r="AT28" s="198" t="s">
        <v>641</v>
      </c>
      <c r="AU28" s="161">
        <v>895134.24</v>
      </c>
    </row>
    <row r="29" spans="1:47" ht="15" x14ac:dyDescent="0.2">
      <c r="A29" s="114">
        <v>1201</v>
      </c>
      <c r="B29" s="115" t="s">
        <v>642</v>
      </c>
      <c r="C29" s="116">
        <v>100702602</v>
      </c>
      <c r="E29" s="138">
        <v>120101</v>
      </c>
      <c r="F29" s="113" t="s">
        <v>643</v>
      </c>
      <c r="G29" s="139">
        <v>100702602</v>
      </c>
      <c r="I29" s="140">
        <v>120101</v>
      </c>
      <c r="J29" s="141" t="s">
        <v>643</v>
      </c>
      <c r="K29" s="141">
        <v>100702602</v>
      </c>
      <c r="M29" s="140">
        <v>120101</v>
      </c>
      <c r="N29" s="141" t="s">
        <v>644</v>
      </c>
      <c r="O29" s="141">
        <v>100702602</v>
      </c>
      <c r="Q29" s="140">
        <v>120101</v>
      </c>
      <c r="R29" s="141" t="s">
        <v>643</v>
      </c>
      <c r="S29" s="141">
        <v>100702602</v>
      </c>
      <c r="U29" s="140">
        <v>120101</v>
      </c>
      <c r="V29" s="141" t="s">
        <v>643</v>
      </c>
      <c r="W29" s="141">
        <v>100702602</v>
      </c>
      <c r="Y29" s="140">
        <v>120101</v>
      </c>
      <c r="Z29" s="141" t="s">
        <v>643</v>
      </c>
      <c r="AA29" s="141">
        <v>100702602</v>
      </c>
      <c r="AC29" s="140">
        <v>120101</v>
      </c>
      <c r="AD29" s="141" t="s">
        <v>645</v>
      </c>
      <c r="AE29" s="141">
        <v>100702602</v>
      </c>
      <c r="AG29" s="142">
        <v>120101</v>
      </c>
      <c r="AH29" s="143" t="s">
        <v>643</v>
      </c>
      <c r="AI29" s="144">
        <v>100702602</v>
      </c>
      <c r="AJ29" s="146"/>
      <c r="AK29" s="142">
        <v>120101</v>
      </c>
      <c r="AL29" s="143" t="s">
        <v>643</v>
      </c>
      <c r="AM29" s="144">
        <v>100702602</v>
      </c>
      <c r="AO29" s="142">
        <v>120101</v>
      </c>
      <c r="AP29" s="143" t="s">
        <v>645</v>
      </c>
      <c r="AQ29" s="144">
        <v>100702602</v>
      </c>
      <c r="AS29" s="197">
        <v>120101</v>
      </c>
      <c r="AT29" s="198" t="s">
        <v>645</v>
      </c>
      <c r="AU29" s="161">
        <v>100702602</v>
      </c>
    </row>
    <row r="30" spans="1:47" ht="25.5" x14ac:dyDescent="0.2">
      <c r="A30" s="114">
        <v>1202</v>
      </c>
      <c r="B30" s="115" t="s">
        <v>646</v>
      </c>
      <c r="C30" s="116">
        <v>1678376.7</v>
      </c>
      <c r="E30" s="138">
        <v>120102</v>
      </c>
      <c r="F30" s="113" t="s">
        <v>647</v>
      </c>
      <c r="G30" s="139">
        <v>0</v>
      </c>
      <c r="I30" s="140">
        <v>120102</v>
      </c>
      <c r="J30" s="141" t="s">
        <v>647</v>
      </c>
      <c r="K30" s="141">
        <v>0</v>
      </c>
      <c r="M30" s="140">
        <v>120102</v>
      </c>
      <c r="N30" s="141" t="s">
        <v>648</v>
      </c>
      <c r="O30" s="141">
        <v>0</v>
      </c>
      <c r="Q30" s="140">
        <v>120102</v>
      </c>
      <c r="R30" s="141" t="s">
        <v>647</v>
      </c>
      <c r="S30" s="141">
        <v>0</v>
      </c>
      <c r="U30" s="140">
        <v>120102</v>
      </c>
      <c r="V30" s="141" t="s">
        <v>647</v>
      </c>
      <c r="W30" s="141">
        <v>0</v>
      </c>
      <c r="Y30" s="140">
        <v>120102</v>
      </c>
      <c r="Z30" s="141" t="s">
        <v>647</v>
      </c>
      <c r="AA30" s="141">
        <v>0</v>
      </c>
      <c r="AC30" s="140">
        <v>120102</v>
      </c>
      <c r="AD30" s="141" t="s">
        <v>649</v>
      </c>
      <c r="AE30" s="141">
        <v>0</v>
      </c>
      <c r="AG30" s="142">
        <v>120102</v>
      </c>
      <c r="AH30" s="143" t="s">
        <v>647</v>
      </c>
      <c r="AI30" s="144">
        <v>0</v>
      </c>
      <c r="AJ30" s="146"/>
      <c r="AK30" s="142">
        <v>120102</v>
      </c>
      <c r="AL30" s="143" t="s">
        <v>647</v>
      </c>
      <c r="AM30" s="144">
        <v>0</v>
      </c>
      <c r="AO30" s="142">
        <v>120102</v>
      </c>
      <c r="AP30" s="143" t="s">
        <v>649</v>
      </c>
      <c r="AQ30" s="144">
        <v>0</v>
      </c>
      <c r="AS30" s="197">
        <v>120102</v>
      </c>
      <c r="AT30" s="198" t="s">
        <v>649</v>
      </c>
      <c r="AU30" s="161">
        <v>0</v>
      </c>
    </row>
    <row r="31" spans="1:47" ht="15" x14ac:dyDescent="0.2">
      <c r="A31" s="127"/>
      <c r="B31" s="128"/>
      <c r="C31" s="129"/>
      <c r="D31" s="123"/>
      <c r="E31" s="138">
        <v>120202</v>
      </c>
      <c r="F31" s="113" t="s">
        <v>650</v>
      </c>
      <c r="G31" s="139">
        <v>1678376.7</v>
      </c>
      <c r="I31" s="140">
        <v>120202</v>
      </c>
      <c r="J31" s="141" t="s">
        <v>650</v>
      </c>
      <c r="K31" s="141">
        <v>1678376.7</v>
      </c>
      <c r="M31" s="140">
        <v>120202</v>
      </c>
      <c r="N31" s="141" t="s">
        <v>651</v>
      </c>
      <c r="O31" s="141">
        <v>1678376.7</v>
      </c>
      <c r="Q31" s="140">
        <v>120202</v>
      </c>
      <c r="R31" s="141" t="s">
        <v>650</v>
      </c>
      <c r="S31" s="141">
        <v>1678376.7</v>
      </c>
      <c r="U31" s="140">
        <v>120202</v>
      </c>
      <c r="V31" s="141" t="s">
        <v>650</v>
      </c>
      <c r="W31" s="141">
        <v>1678376.7</v>
      </c>
      <c r="Y31" s="140">
        <v>120202</v>
      </c>
      <c r="Z31" s="141" t="s">
        <v>650</v>
      </c>
      <c r="AA31" s="141">
        <v>1678376.7</v>
      </c>
      <c r="AC31" s="140">
        <v>120202</v>
      </c>
      <c r="AD31" s="141" t="s">
        <v>652</v>
      </c>
      <c r="AE31" s="141">
        <v>1678376.7</v>
      </c>
      <c r="AG31" s="142">
        <v>120202</v>
      </c>
      <c r="AH31" s="143" t="s">
        <v>650</v>
      </c>
      <c r="AI31" s="144">
        <v>1678376.7</v>
      </c>
      <c r="AJ31" s="146"/>
      <c r="AK31" s="142">
        <v>120202</v>
      </c>
      <c r="AL31" s="143" t="s">
        <v>650</v>
      </c>
      <c r="AM31" s="144">
        <v>1678376.7</v>
      </c>
      <c r="AO31" s="142">
        <v>120202</v>
      </c>
      <c r="AP31" s="143" t="s">
        <v>652</v>
      </c>
      <c r="AQ31" s="144">
        <v>1678376.7</v>
      </c>
      <c r="AS31" s="197">
        <v>120202</v>
      </c>
      <c r="AT31" s="198" t="s">
        <v>652</v>
      </c>
      <c r="AU31" s="161">
        <v>1678376.7</v>
      </c>
    </row>
    <row r="32" spans="1:47" ht="38.25" x14ac:dyDescent="0.2">
      <c r="A32" s="114">
        <v>1301</v>
      </c>
      <c r="B32" s="115" t="s">
        <v>653</v>
      </c>
      <c r="C32" s="116">
        <v>279729.44</v>
      </c>
      <c r="E32" s="138">
        <v>130101</v>
      </c>
      <c r="F32" s="113" t="s">
        <v>654</v>
      </c>
      <c r="G32" s="139">
        <v>279729.44</v>
      </c>
      <c r="I32" s="140">
        <v>130101</v>
      </c>
      <c r="J32" s="141" t="s">
        <v>654</v>
      </c>
      <c r="K32" s="141">
        <v>279729.44</v>
      </c>
      <c r="M32" s="140">
        <v>130101</v>
      </c>
      <c r="N32" s="141" t="s">
        <v>655</v>
      </c>
      <c r="O32" s="141">
        <v>279729.44</v>
      </c>
      <c r="Q32" s="140">
        <v>130101</v>
      </c>
      <c r="R32" s="141" t="s">
        <v>654</v>
      </c>
      <c r="S32" s="141">
        <v>279729.44</v>
      </c>
      <c r="U32" s="140">
        <v>130101</v>
      </c>
      <c r="V32" s="141" t="s">
        <v>654</v>
      </c>
      <c r="W32" s="141">
        <v>279729.44</v>
      </c>
      <c r="Y32" s="140">
        <v>130101</v>
      </c>
      <c r="Z32" s="141" t="s">
        <v>654</v>
      </c>
      <c r="AA32" s="141">
        <v>279729.44</v>
      </c>
      <c r="AC32" s="140">
        <v>130101</v>
      </c>
      <c r="AD32" s="141" t="s">
        <v>656</v>
      </c>
      <c r="AE32" s="141">
        <v>279729.44</v>
      </c>
      <c r="AG32" s="142">
        <v>130101</v>
      </c>
      <c r="AH32" s="143" t="s">
        <v>654</v>
      </c>
      <c r="AI32" s="144">
        <v>279729.44</v>
      </c>
      <c r="AJ32" s="146"/>
      <c r="AK32" s="142">
        <v>130101</v>
      </c>
      <c r="AL32" s="143" t="s">
        <v>654</v>
      </c>
      <c r="AM32" s="144">
        <v>279729.44</v>
      </c>
      <c r="AO32" s="142">
        <v>130101</v>
      </c>
      <c r="AP32" s="143" t="s">
        <v>656</v>
      </c>
      <c r="AQ32" s="144">
        <v>279729.44</v>
      </c>
      <c r="AS32" s="197">
        <v>130101</v>
      </c>
      <c r="AT32" s="198" t="s">
        <v>656</v>
      </c>
      <c r="AU32" s="161">
        <v>279729.44</v>
      </c>
    </row>
    <row r="33" spans="1:47" ht="25.5" x14ac:dyDescent="0.2">
      <c r="A33" s="114">
        <v>1302</v>
      </c>
      <c r="B33" s="115" t="s">
        <v>657</v>
      </c>
      <c r="C33" s="116">
        <v>7832424.5999999996</v>
      </c>
      <c r="E33" s="138">
        <v>130202</v>
      </c>
      <c r="F33" s="113" t="s">
        <v>658</v>
      </c>
      <c r="G33" s="139">
        <v>7832424.5999999996</v>
      </c>
      <c r="I33" s="138">
        <v>130202</v>
      </c>
      <c r="J33" s="113" t="s">
        <v>658</v>
      </c>
      <c r="K33" s="113">
        <v>7832424.5999999996</v>
      </c>
      <c r="M33" s="138">
        <v>130202</v>
      </c>
      <c r="N33" s="113" t="s">
        <v>659</v>
      </c>
      <c r="O33" s="113">
        <v>7832424.5999999996</v>
      </c>
      <c r="Q33" s="138">
        <v>130202</v>
      </c>
      <c r="R33" s="113" t="s">
        <v>658</v>
      </c>
      <c r="S33" s="113">
        <v>7832424.5999999996</v>
      </c>
      <c r="U33" s="140">
        <v>130202</v>
      </c>
      <c r="V33" s="141" t="s">
        <v>658</v>
      </c>
      <c r="W33" s="141">
        <v>7832424.5999999996</v>
      </c>
      <c r="Y33" s="140">
        <v>130202</v>
      </c>
      <c r="Z33" s="141" t="s">
        <v>658</v>
      </c>
      <c r="AA33" s="141">
        <v>7832424.5999999996</v>
      </c>
      <c r="AC33" s="140">
        <v>130202</v>
      </c>
      <c r="AD33" s="141" t="s">
        <v>660</v>
      </c>
      <c r="AE33" s="141">
        <v>7832424.5999999996</v>
      </c>
      <c r="AG33" s="142">
        <v>130202</v>
      </c>
      <c r="AH33" s="143" t="s">
        <v>658</v>
      </c>
      <c r="AI33" s="144">
        <v>9332424.5999999996</v>
      </c>
      <c r="AJ33" s="146"/>
      <c r="AK33" s="142">
        <v>130202</v>
      </c>
      <c r="AL33" s="143" t="s">
        <v>658</v>
      </c>
      <c r="AM33" s="144">
        <v>9332424.5999999996</v>
      </c>
      <c r="AO33" s="142">
        <v>130202</v>
      </c>
      <c r="AP33" s="143" t="s">
        <v>660</v>
      </c>
      <c r="AQ33" s="144">
        <v>9332424.5999999996</v>
      </c>
      <c r="AS33" s="197">
        <v>130202</v>
      </c>
      <c r="AT33" s="198" t="s">
        <v>660</v>
      </c>
      <c r="AU33" s="161">
        <v>9332424.5999999996</v>
      </c>
    </row>
    <row r="34" spans="1:47" ht="15" x14ac:dyDescent="0.2">
      <c r="A34" s="114">
        <v>1303</v>
      </c>
      <c r="B34" s="115" t="s">
        <v>661</v>
      </c>
      <c r="C34" s="116">
        <v>559458.9</v>
      </c>
      <c r="E34" s="138">
        <v>130303</v>
      </c>
      <c r="F34" s="113" t="s">
        <v>662</v>
      </c>
      <c r="G34" s="139">
        <v>559458.9</v>
      </c>
      <c r="I34" s="138">
        <v>130303</v>
      </c>
      <c r="J34" s="113" t="s">
        <v>662</v>
      </c>
      <c r="K34" s="113">
        <v>559458.9</v>
      </c>
      <c r="M34" s="138">
        <v>130303</v>
      </c>
      <c r="N34" s="113" t="s">
        <v>663</v>
      </c>
      <c r="O34" s="113">
        <v>559458.9</v>
      </c>
      <c r="Q34" s="138">
        <v>130303</v>
      </c>
      <c r="R34" s="113" t="s">
        <v>662</v>
      </c>
      <c r="S34" s="113">
        <v>559458.9</v>
      </c>
      <c r="U34" s="140">
        <v>130303</v>
      </c>
      <c r="V34" s="141" t="s">
        <v>662</v>
      </c>
      <c r="W34" s="141">
        <v>559458.9</v>
      </c>
      <c r="Y34" s="140">
        <v>130303</v>
      </c>
      <c r="Z34" s="141" t="s">
        <v>662</v>
      </c>
      <c r="AA34" s="141">
        <v>559458.9</v>
      </c>
      <c r="AC34" s="140">
        <v>130303</v>
      </c>
      <c r="AD34" s="141" t="s">
        <v>664</v>
      </c>
      <c r="AE34" s="141">
        <v>559458.9</v>
      </c>
      <c r="AG34" s="142">
        <v>130303</v>
      </c>
      <c r="AH34" s="143" t="s">
        <v>662</v>
      </c>
      <c r="AI34" s="144">
        <v>559458.9</v>
      </c>
      <c r="AJ34" s="146"/>
      <c r="AK34" s="142">
        <v>130303</v>
      </c>
      <c r="AL34" s="143" t="s">
        <v>662</v>
      </c>
      <c r="AM34" s="144">
        <v>559458.9</v>
      </c>
      <c r="AO34" s="142">
        <v>130303</v>
      </c>
      <c r="AP34" s="143" t="s">
        <v>664</v>
      </c>
      <c r="AQ34" s="144">
        <v>559458.9</v>
      </c>
      <c r="AS34" s="197">
        <v>130303</v>
      </c>
      <c r="AT34" s="198" t="s">
        <v>664</v>
      </c>
      <c r="AU34" s="161">
        <v>559458.9</v>
      </c>
    </row>
    <row r="35" spans="1:47" ht="15" x14ac:dyDescent="0.2">
      <c r="A35" s="114">
        <v>1701</v>
      </c>
      <c r="B35" s="115" t="s">
        <v>665</v>
      </c>
      <c r="C35" s="116">
        <v>4643508.87</v>
      </c>
      <c r="E35" s="138">
        <v>170101</v>
      </c>
      <c r="F35" s="113" t="s">
        <v>666</v>
      </c>
      <c r="G35" s="139">
        <v>4643508.87</v>
      </c>
      <c r="I35" s="138">
        <v>170101</v>
      </c>
      <c r="J35" s="113" t="s">
        <v>666</v>
      </c>
      <c r="K35" s="113">
        <v>4643508.87</v>
      </c>
      <c r="M35" s="138">
        <v>170101</v>
      </c>
      <c r="N35" s="113" t="s">
        <v>667</v>
      </c>
      <c r="O35" s="113">
        <v>4643508.87</v>
      </c>
      <c r="Q35" s="138">
        <v>170101</v>
      </c>
      <c r="R35" s="113" t="s">
        <v>666</v>
      </c>
      <c r="S35" s="113">
        <v>4643508.87</v>
      </c>
      <c r="U35" s="140">
        <v>170101</v>
      </c>
      <c r="V35" s="141" t="s">
        <v>666</v>
      </c>
      <c r="W35" s="141">
        <v>4643508.87</v>
      </c>
      <c r="Y35" s="140">
        <v>170101</v>
      </c>
      <c r="Z35" s="141" t="s">
        <v>666</v>
      </c>
      <c r="AA35" s="141">
        <v>4643508.87</v>
      </c>
      <c r="AC35" s="140">
        <v>170101</v>
      </c>
      <c r="AD35" s="141" t="s">
        <v>668</v>
      </c>
      <c r="AE35" s="141">
        <v>4643508.87</v>
      </c>
      <c r="AG35" s="142">
        <v>170101</v>
      </c>
      <c r="AH35" s="143" t="s">
        <v>666</v>
      </c>
      <c r="AI35" s="144">
        <v>4643508.87</v>
      </c>
      <c r="AJ35" s="146"/>
      <c r="AK35" s="142">
        <v>170101</v>
      </c>
      <c r="AL35" s="143" t="s">
        <v>666</v>
      </c>
      <c r="AM35" s="144">
        <v>4643508.87</v>
      </c>
      <c r="AO35" s="142">
        <v>170101</v>
      </c>
      <c r="AP35" s="143" t="s">
        <v>668</v>
      </c>
      <c r="AQ35" s="144">
        <v>4643508.87</v>
      </c>
      <c r="AS35" s="197">
        <v>170101</v>
      </c>
      <c r="AT35" s="198" t="s">
        <v>668</v>
      </c>
      <c r="AU35" s="161">
        <v>4643508.87</v>
      </c>
    </row>
    <row r="36" spans="1:47" ht="15" x14ac:dyDescent="0.2">
      <c r="A36" s="114">
        <v>1702</v>
      </c>
      <c r="B36" s="115" t="s">
        <v>669</v>
      </c>
      <c r="C36" s="116">
        <v>1062971.9099999999</v>
      </c>
      <c r="E36" s="138">
        <v>170202</v>
      </c>
      <c r="F36" s="113" t="s">
        <v>670</v>
      </c>
      <c r="G36" s="139">
        <v>1062971.9099999999</v>
      </c>
      <c r="I36" s="138">
        <v>170202</v>
      </c>
      <c r="J36" s="113" t="s">
        <v>670</v>
      </c>
      <c r="K36" s="113">
        <v>1062971.9099999999</v>
      </c>
      <c r="M36" s="138">
        <v>170202</v>
      </c>
      <c r="N36" s="113" t="s">
        <v>671</v>
      </c>
      <c r="O36" s="113">
        <v>1062971.9099999999</v>
      </c>
      <c r="Q36" s="138">
        <v>170202</v>
      </c>
      <c r="R36" s="113" t="s">
        <v>670</v>
      </c>
      <c r="S36" s="113">
        <v>1062971.9099999999</v>
      </c>
      <c r="U36" s="140">
        <v>170202</v>
      </c>
      <c r="V36" s="141" t="s">
        <v>670</v>
      </c>
      <c r="W36" s="141">
        <v>1062971.9099999999</v>
      </c>
      <c r="Y36" s="140">
        <v>170202</v>
      </c>
      <c r="Z36" s="141" t="s">
        <v>670</v>
      </c>
      <c r="AA36" s="141">
        <v>1062971.9099999999</v>
      </c>
      <c r="AC36" s="140">
        <v>170202</v>
      </c>
      <c r="AD36" s="141" t="s">
        <v>672</v>
      </c>
      <c r="AE36" s="141">
        <v>1062971.9099999999</v>
      </c>
      <c r="AG36" s="142">
        <v>170202</v>
      </c>
      <c r="AH36" s="143" t="s">
        <v>670</v>
      </c>
      <c r="AI36" s="144">
        <v>1062971.9099999999</v>
      </c>
      <c r="AJ36" s="146"/>
      <c r="AK36" s="142">
        <v>170202</v>
      </c>
      <c r="AL36" s="143" t="s">
        <v>670</v>
      </c>
      <c r="AM36" s="144">
        <v>1062971.9099999999</v>
      </c>
      <c r="AO36" s="142">
        <v>170202</v>
      </c>
      <c r="AP36" s="143" t="s">
        <v>672</v>
      </c>
      <c r="AQ36" s="144">
        <v>1062971.9099999999</v>
      </c>
      <c r="AS36" s="197">
        <v>170202</v>
      </c>
      <c r="AT36" s="198" t="s">
        <v>672</v>
      </c>
      <c r="AU36" s="161">
        <v>1062971.9099999999</v>
      </c>
    </row>
    <row r="37" spans="1:47" ht="15" x14ac:dyDescent="0.2">
      <c r="A37" s="118">
        <v>1703</v>
      </c>
      <c r="B37" s="147" t="s">
        <v>673</v>
      </c>
      <c r="C37" s="148">
        <v>839188.35</v>
      </c>
      <c r="E37" s="138">
        <v>170303</v>
      </c>
      <c r="F37" s="113" t="s">
        <v>674</v>
      </c>
      <c r="G37" s="139">
        <v>839188.35</v>
      </c>
      <c r="I37" s="138">
        <v>170303</v>
      </c>
      <c r="J37" s="113" t="s">
        <v>674</v>
      </c>
      <c r="K37" s="113">
        <v>839188.35</v>
      </c>
      <c r="M37" s="138">
        <v>170303</v>
      </c>
      <c r="N37" s="113" t="s">
        <v>675</v>
      </c>
      <c r="O37" s="113">
        <v>839188.35</v>
      </c>
      <c r="Q37" s="138">
        <v>170303</v>
      </c>
      <c r="R37" s="113" t="s">
        <v>674</v>
      </c>
      <c r="S37" s="113">
        <v>839188.35</v>
      </c>
      <c r="U37" s="138">
        <v>170303</v>
      </c>
      <c r="V37" s="113" t="s">
        <v>674</v>
      </c>
      <c r="W37" s="113">
        <v>839188.35</v>
      </c>
      <c r="Y37" s="138">
        <v>170303</v>
      </c>
      <c r="Z37" s="113" t="s">
        <v>674</v>
      </c>
      <c r="AA37" s="113">
        <v>839188.35</v>
      </c>
      <c r="AC37" s="140">
        <v>170303</v>
      </c>
      <c r="AD37" s="141" t="s">
        <v>676</v>
      </c>
      <c r="AE37" s="141">
        <v>839188.35</v>
      </c>
      <c r="AG37" s="142">
        <v>170303</v>
      </c>
      <c r="AH37" s="143" t="s">
        <v>674</v>
      </c>
      <c r="AI37" s="144">
        <v>839188.35</v>
      </c>
      <c r="AJ37" s="146"/>
      <c r="AK37" s="142">
        <v>170303</v>
      </c>
      <c r="AL37" s="143" t="s">
        <v>674</v>
      </c>
      <c r="AM37" s="144">
        <v>839188.35</v>
      </c>
      <c r="AO37" s="142">
        <v>170303</v>
      </c>
      <c r="AP37" s="143" t="s">
        <v>676</v>
      </c>
      <c r="AQ37" s="144">
        <v>839188.35</v>
      </c>
      <c r="AS37" s="197">
        <v>170303</v>
      </c>
      <c r="AT37" s="198" t="s">
        <v>676</v>
      </c>
      <c r="AU37" s="161">
        <v>839188.35</v>
      </c>
    </row>
    <row r="38" spans="1:47" ht="38.25" x14ac:dyDescent="0.2">
      <c r="A38" s="118">
        <v>4101</v>
      </c>
      <c r="B38" s="149" t="s">
        <v>677</v>
      </c>
      <c r="C38" s="148">
        <v>5930264.3399999999</v>
      </c>
      <c r="E38" s="138">
        <v>410101</v>
      </c>
      <c r="F38" s="113" t="s">
        <v>678</v>
      </c>
      <c r="G38" s="139">
        <v>5930264.3399999999</v>
      </c>
      <c r="I38" s="138">
        <v>410101</v>
      </c>
      <c r="J38" s="113" t="s">
        <v>678</v>
      </c>
      <c r="K38" s="113">
        <v>5930264.3399999999</v>
      </c>
      <c r="M38" s="138">
        <v>410101</v>
      </c>
      <c r="N38" s="113" t="s">
        <v>679</v>
      </c>
      <c r="O38" s="113">
        <v>5930264.3399999999</v>
      </c>
      <c r="Q38" s="138">
        <v>410101</v>
      </c>
      <c r="R38" s="113" t="s">
        <v>678</v>
      </c>
      <c r="S38" s="113">
        <v>5930264.3399999999</v>
      </c>
      <c r="U38" s="138">
        <v>410101</v>
      </c>
      <c r="V38" s="113" t="s">
        <v>678</v>
      </c>
      <c r="W38" s="113">
        <v>5930264.3399999999</v>
      </c>
      <c r="Y38" s="138">
        <v>410101</v>
      </c>
      <c r="Z38" s="113" t="s">
        <v>678</v>
      </c>
      <c r="AA38" s="113">
        <v>5930264.3399999999</v>
      </c>
      <c r="AC38" s="140">
        <v>410101</v>
      </c>
      <c r="AD38" s="141" t="s">
        <v>680</v>
      </c>
      <c r="AE38" s="141">
        <v>5930264.3399999999</v>
      </c>
      <c r="AG38" s="142">
        <v>410101</v>
      </c>
      <c r="AH38" s="143" t="s">
        <v>678</v>
      </c>
      <c r="AI38" s="144">
        <v>5930264.3399999999</v>
      </c>
      <c r="AJ38" s="146"/>
      <c r="AK38" s="142">
        <v>410101</v>
      </c>
      <c r="AL38" s="143" t="s">
        <v>678</v>
      </c>
      <c r="AM38" s="144">
        <v>5930264.3399999999</v>
      </c>
      <c r="AO38" s="142">
        <v>410101</v>
      </c>
      <c r="AP38" s="143" t="s">
        <v>680</v>
      </c>
      <c r="AQ38" s="144">
        <v>5930264.3399999999</v>
      </c>
      <c r="AS38" s="197">
        <v>410101</v>
      </c>
      <c r="AT38" s="198" t="s">
        <v>680</v>
      </c>
      <c r="AU38" s="161">
        <v>5930264.3399999999</v>
      </c>
    </row>
    <row r="39" spans="1:47" ht="25.5" x14ac:dyDescent="0.2">
      <c r="A39" s="118">
        <v>4102</v>
      </c>
      <c r="B39" s="149" t="s">
        <v>681</v>
      </c>
      <c r="C39" s="148">
        <v>1989952.27</v>
      </c>
      <c r="E39" s="138">
        <v>410202</v>
      </c>
      <c r="F39" s="113" t="s">
        <v>682</v>
      </c>
      <c r="G39" s="139">
        <v>1989952.27</v>
      </c>
      <c r="I39" s="138">
        <v>410202</v>
      </c>
      <c r="J39" s="113" t="s">
        <v>682</v>
      </c>
      <c r="K39" s="113">
        <v>1989952.27</v>
      </c>
      <c r="M39" s="138">
        <v>410202</v>
      </c>
      <c r="N39" s="113" t="s">
        <v>683</v>
      </c>
      <c r="O39" s="113">
        <v>1989952.27</v>
      </c>
      <c r="Q39" s="138">
        <v>410202</v>
      </c>
      <c r="R39" s="113" t="s">
        <v>682</v>
      </c>
      <c r="S39" s="113">
        <v>1989952.27</v>
      </c>
      <c r="U39" s="138">
        <v>410202</v>
      </c>
      <c r="V39" s="113" t="s">
        <v>682</v>
      </c>
      <c r="W39" s="113">
        <v>1989952.27</v>
      </c>
      <c r="Y39" s="138">
        <v>410202</v>
      </c>
      <c r="Z39" s="113" t="s">
        <v>682</v>
      </c>
      <c r="AA39" s="113">
        <v>1989952.27</v>
      </c>
      <c r="AC39" s="140">
        <v>410202</v>
      </c>
      <c r="AD39" s="141" t="s">
        <v>684</v>
      </c>
      <c r="AE39" s="141">
        <v>1989952.27</v>
      </c>
      <c r="AG39" s="142">
        <v>410202</v>
      </c>
      <c r="AH39" s="143" t="s">
        <v>682</v>
      </c>
      <c r="AI39" s="144">
        <v>1989952.27</v>
      </c>
      <c r="AJ39" s="146"/>
      <c r="AK39" s="142">
        <v>410202</v>
      </c>
      <c r="AL39" s="143" t="s">
        <v>682</v>
      </c>
      <c r="AM39" s="144">
        <v>1989952.27</v>
      </c>
      <c r="AO39" s="142">
        <v>410202</v>
      </c>
      <c r="AP39" s="143" t="s">
        <v>684</v>
      </c>
      <c r="AQ39" s="144">
        <v>1989952.27</v>
      </c>
      <c r="AS39" s="197">
        <v>410202</v>
      </c>
      <c r="AT39" s="198" t="s">
        <v>684</v>
      </c>
      <c r="AU39" s="161">
        <v>1989952.27</v>
      </c>
    </row>
    <row r="40" spans="1:47" ht="15" x14ac:dyDescent="0.2">
      <c r="A40" s="118">
        <v>4301</v>
      </c>
      <c r="B40" s="147" t="s">
        <v>685</v>
      </c>
      <c r="C40" s="148">
        <v>1678376.7</v>
      </c>
      <c r="E40" s="138">
        <v>430101</v>
      </c>
      <c r="F40" s="113" t="s">
        <v>686</v>
      </c>
      <c r="G40" s="139">
        <v>1678376.7</v>
      </c>
      <c r="I40" s="138">
        <v>430101</v>
      </c>
      <c r="J40" s="113" t="s">
        <v>686</v>
      </c>
      <c r="K40" s="113">
        <v>1678376.7</v>
      </c>
      <c r="M40" s="138">
        <v>430101</v>
      </c>
      <c r="N40" s="113" t="s">
        <v>687</v>
      </c>
      <c r="O40" s="113">
        <v>1678376.7</v>
      </c>
      <c r="Q40" s="138">
        <v>430101</v>
      </c>
      <c r="R40" s="113" t="s">
        <v>686</v>
      </c>
      <c r="S40" s="113">
        <v>1678376.7</v>
      </c>
      <c r="U40" s="138">
        <v>430101</v>
      </c>
      <c r="V40" s="113" t="s">
        <v>686</v>
      </c>
      <c r="W40" s="113">
        <v>1678376.7</v>
      </c>
      <c r="Y40" s="138">
        <v>430101</v>
      </c>
      <c r="Z40" s="113" t="s">
        <v>686</v>
      </c>
      <c r="AA40" s="113">
        <v>1678376.7</v>
      </c>
      <c r="AC40" s="140">
        <v>430101</v>
      </c>
      <c r="AD40" s="141" t="s">
        <v>688</v>
      </c>
      <c r="AE40" s="141">
        <v>1678376.7</v>
      </c>
      <c r="AG40" s="142">
        <v>430101</v>
      </c>
      <c r="AH40" s="143" t="s">
        <v>686</v>
      </c>
      <c r="AI40" s="144">
        <v>1678376.7</v>
      </c>
      <c r="AJ40" s="146"/>
      <c r="AK40" s="142">
        <v>430101</v>
      </c>
      <c r="AL40" s="143" t="s">
        <v>686</v>
      </c>
      <c r="AM40" s="144">
        <v>1678376.7</v>
      </c>
      <c r="AO40" s="142">
        <v>430101</v>
      </c>
      <c r="AP40" s="143" t="s">
        <v>688</v>
      </c>
      <c r="AQ40" s="144">
        <v>1678376.7</v>
      </c>
      <c r="AS40" s="197">
        <v>430101</v>
      </c>
      <c r="AT40" s="198" t="s">
        <v>688</v>
      </c>
      <c r="AU40" s="161">
        <v>1678376.7</v>
      </c>
    </row>
    <row r="41" spans="1:47" ht="15" x14ac:dyDescent="0.25">
      <c r="A41" s="118">
        <v>4302</v>
      </c>
      <c r="B41" s="147" t="s">
        <v>689</v>
      </c>
      <c r="C41" s="148">
        <v>4699454.76</v>
      </c>
      <c r="E41" s="150">
        <v>430202</v>
      </c>
      <c r="F41" s="151" t="s">
        <v>690</v>
      </c>
      <c r="G41" s="152">
        <v>4699454.76</v>
      </c>
      <c r="I41" s="138">
        <v>430202</v>
      </c>
      <c r="J41" s="113" t="s">
        <v>690</v>
      </c>
      <c r="K41" s="113">
        <v>4699454.76</v>
      </c>
      <c r="M41" s="138">
        <v>430202</v>
      </c>
      <c r="N41" s="113" t="s">
        <v>691</v>
      </c>
      <c r="O41" s="113">
        <v>4699454.76</v>
      </c>
      <c r="Q41" s="138">
        <v>430202</v>
      </c>
      <c r="R41" s="113" t="s">
        <v>690</v>
      </c>
      <c r="S41" s="113">
        <v>4699454.76</v>
      </c>
      <c r="U41" s="138">
        <v>430202</v>
      </c>
      <c r="V41" s="113" t="s">
        <v>690</v>
      </c>
      <c r="W41" s="113">
        <v>4699454.76</v>
      </c>
      <c r="Y41" s="138">
        <v>430202</v>
      </c>
      <c r="Z41" s="113" t="s">
        <v>690</v>
      </c>
      <c r="AA41" s="113">
        <v>4699454.76</v>
      </c>
      <c r="AC41" s="140">
        <v>430202</v>
      </c>
      <c r="AD41" s="141" t="s">
        <v>692</v>
      </c>
      <c r="AE41" s="141">
        <v>4699454.76</v>
      </c>
      <c r="AG41" s="142">
        <v>430202</v>
      </c>
      <c r="AH41" s="143" t="s">
        <v>690</v>
      </c>
      <c r="AI41" s="144">
        <v>4699454.76</v>
      </c>
      <c r="AJ41" s="146"/>
      <c r="AK41" s="142">
        <v>430202</v>
      </c>
      <c r="AL41" s="143" t="s">
        <v>690</v>
      </c>
      <c r="AM41" s="144">
        <v>4699454.76</v>
      </c>
      <c r="AO41" s="142">
        <v>430202</v>
      </c>
      <c r="AP41" s="143" t="s">
        <v>692</v>
      </c>
      <c r="AQ41" s="144">
        <v>4699454.76</v>
      </c>
      <c r="AS41" s="197">
        <v>430202</v>
      </c>
      <c r="AT41" s="198" t="s">
        <v>692</v>
      </c>
      <c r="AU41" s="161">
        <v>4699454.76</v>
      </c>
    </row>
    <row r="42" spans="1:47" ht="15" x14ac:dyDescent="0.25">
      <c r="A42" s="118">
        <v>4303</v>
      </c>
      <c r="B42" s="147" t="s">
        <v>693</v>
      </c>
      <c r="C42" s="148">
        <v>7832424.5999999996</v>
      </c>
      <c r="E42" s="150">
        <v>430303</v>
      </c>
      <c r="F42" s="151" t="s">
        <v>694</v>
      </c>
      <c r="G42" s="152">
        <v>7832424.5999999996</v>
      </c>
      <c r="I42" s="138">
        <v>430303</v>
      </c>
      <c r="J42" s="113" t="s">
        <v>694</v>
      </c>
      <c r="K42" s="113">
        <v>7832424.5999999996</v>
      </c>
      <c r="M42" s="138">
        <v>430303</v>
      </c>
      <c r="N42" s="113" t="s">
        <v>695</v>
      </c>
      <c r="O42" s="113">
        <v>7832424.5999999996</v>
      </c>
      <c r="Q42" s="138">
        <v>430303</v>
      </c>
      <c r="R42" s="113" t="s">
        <v>694</v>
      </c>
      <c r="S42" s="113">
        <v>7832424.5999999996</v>
      </c>
      <c r="U42" s="138">
        <v>430303</v>
      </c>
      <c r="V42" s="113" t="s">
        <v>694</v>
      </c>
      <c r="W42" s="113">
        <v>7832424.5999999996</v>
      </c>
      <c r="Y42" s="138">
        <v>430303</v>
      </c>
      <c r="Z42" s="113" t="s">
        <v>694</v>
      </c>
      <c r="AA42" s="113">
        <v>7832424.5999999996</v>
      </c>
      <c r="AC42" s="140">
        <v>430303</v>
      </c>
      <c r="AD42" s="141" t="s">
        <v>696</v>
      </c>
      <c r="AE42" s="141">
        <v>7832424.5999999996</v>
      </c>
      <c r="AG42" s="142">
        <v>430303</v>
      </c>
      <c r="AH42" s="143" t="s">
        <v>694</v>
      </c>
      <c r="AI42" s="144">
        <v>7832424.5999999996</v>
      </c>
      <c r="AJ42" s="146"/>
      <c r="AK42" s="142">
        <v>430303</v>
      </c>
      <c r="AL42" s="143" t="s">
        <v>694</v>
      </c>
      <c r="AM42" s="144">
        <v>7832424.5999999996</v>
      </c>
      <c r="AO42" s="142">
        <v>430303</v>
      </c>
      <c r="AP42" s="143" t="s">
        <v>696</v>
      </c>
      <c r="AQ42" s="144">
        <v>7832424.5999999996</v>
      </c>
      <c r="AS42" s="197">
        <v>430303</v>
      </c>
      <c r="AT42" s="198" t="s">
        <v>696</v>
      </c>
      <c r="AU42" s="161">
        <v>7832424.5999999996</v>
      </c>
    </row>
    <row r="43" spans="1:47" ht="15" x14ac:dyDescent="0.25">
      <c r="A43" s="118">
        <v>4304</v>
      </c>
      <c r="B43" s="147" t="s">
        <v>697</v>
      </c>
      <c r="C43" s="148">
        <v>559458.9</v>
      </c>
      <c r="E43" s="150">
        <v>430404</v>
      </c>
      <c r="F43" s="151" t="s">
        <v>698</v>
      </c>
      <c r="G43" s="152">
        <v>559458.9</v>
      </c>
      <c r="I43" s="138">
        <v>430404</v>
      </c>
      <c r="J43" s="113" t="s">
        <v>698</v>
      </c>
      <c r="K43" s="113">
        <v>559458.9</v>
      </c>
      <c r="M43" s="138">
        <v>430404</v>
      </c>
      <c r="N43" s="113" t="s">
        <v>699</v>
      </c>
      <c r="O43" s="113">
        <v>559458.9</v>
      </c>
      <c r="Q43" s="138">
        <v>430404</v>
      </c>
      <c r="R43" s="113" t="s">
        <v>698</v>
      </c>
      <c r="S43" s="113">
        <v>559458.9</v>
      </c>
      <c r="U43" s="138">
        <v>430404</v>
      </c>
      <c r="V43" s="113" t="s">
        <v>698</v>
      </c>
      <c r="W43" s="113">
        <v>559458.9</v>
      </c>
      <c r="Y43" s="138">
        <v>430404</v>
      </c>
      <c r="Z43" s="113" t="s">
        <v>698</v>
      </c>
      <c r="AA43" s="113">
        <v>559458.9</v>
      </c>
      <c r="AC43" s="138">
        <v>430404</v>
      </c>
      <c r="AD43" s="113" t="s">
        <v>700</v>
      </c>
      <c r="AE43" s="113">
        <v>559458.9</v>
      </c>
      <c r="AG43" s="142">
        <v>430404</v>
      </c>
      <c r="AH43" s="143" t="s">
        <v>698</v>
      </c>
      <c r="AI43" s="144">
        <v>559458.9</v>
      </c>
      <c r="AJ43" s="146"/>
      <c r="AK43" s="142">
        <v>430404</v>
      </c>
      <c r="AL43" s="143" t="s">
        <v>698</v>
      </c>
      <c r="AM43" s="144">
        <v>559458.9</v>
      </c>
      <c r="AO43" s="142">
        <v>430404</v>
      </c>
      <c r="AP43" s="143" t="s">
        <v>700</v>
      </c>
      <c r="AQ43" s="144">
        <v>559458.9</v>
      </c>
      <c r="AS43" s="197">
        <v>430404</v>
      </c>
      <c r="AT43" s="198" t="s">
        <v>700</v>
      </c>
      <c r="AU43" s="161">
        <v>559458.9</v>
      </c>
    </row>
    <row r="44" spans="1:47" ht="15" x14ac:dyDescent="0.25">
      <c r="A44" s="118">
        <v>4305</v>
      </c>
      <c r="B44" s="147" t="s">
        <v>701</v>
      </c>
      <c r="C44" s="148">
        <v>1007026.02</v>
      </c>
      <c r="E44" s="150">
        <v>430505</v>
      </c>
      <c r="F44" s="151" t="s">
        <v>702</v>
      </c>
      <c r="G44" s="152">
        <v>1007026.02</v>
      </c>
      <c r="I44" s="138">
        <v>430505</v>
      </c>
      <c r="J44" s="113" t="s">
        <v>702</v>
      </c>
      <c r="K44" s="113">
        <v>1007026.02</v>
      </c>
      <c r="M44" s="138">
        <v>430505</v>
      </c>
      <c r="N44" s="113" t="s">
        <v>703</v>
      </c>
      <c r="O44" s="113">
        <v>1007026.02</v>
      </c>
      <c r="Q44" s="138">
        <v>430505</v>
      </c>
      <c r="R44" s="113" t="s">
        <v>702</v>
      </c>
      <c r="S44" s="113">
        <v>1007026.02</v>
      </c>
      <c r="U44" s="138">
        <v>430505</v>
      </c>
      <c r="V44" s="113" t="s">
        <v>702</v>
      </c>
      <c r="W44" s="113">
        <v>1007026.02</v>
      </c>
      <c r="Y44" s="138">
        <v>430505</v>
      </c>
      <c r="Z44" s="113" t="s">
        <v>702</v>
      </c>
      <c r="AA44" s="113">
        <v>1007026.02</v>
      </c>
      <c r="AC44" s="138">
        <v>430505</v>
      </c>
      <c r="AD44" s="113" t="s">
        <v>704</v>
      </c>
      <c r="AE44" s="113">
        <v>1007026.02</v>
      </c>
      <c r="AG44" s="142">
        <v>430505</v>
      </c>
      <c r="AH44" s="143" t="s">
        <v>702</v>
      </c>
      <c r="AI44" s="144">
        <v>1007026.02</v>
      </c>
      <c r="AJ44" s="146"/>
      <c r="AK44" s="142">
        <v>430505</v>
      </c>
      <c r="AL44" s="143" t="s">
        <v>702</v>
      </c>
      <c r="AM44" s="144">
        <v>1007026.02</v>
      </c>
      <c r="AO44" s="142">
        <v>430505</v>
      </c>
      <c r="AP44" s="143" t="s">
        <v>704</v>
      </c>
      <c r="AQ44" s="144">
        <v>1007026.02</v>
      </c>
      <c r="AS44" s="197">
        <v>430505</v>
      </c>
      <c r="AT44" s="198" t="s">
        <v>704</v>
      </c>
      <c r="AU44" s="161">
        <v>1007026.02</v>
      </c>
    </row>
    <row r="45" spans="1:47" ht="15" x14ac:dyDescent="0.25">
      <c r="A45" s="118">
        <v>4306</v>
      </c>
      <c r="B45" s="147" t="s">
        <v>705</v>
      </c>
      <c r="C45" s="148">
        <v>783242.46</v>
      </c>
      <c r="E45" s="150">
        <v>430606</v>
      </c>
      <c r="F45" s="151" t="s">
        <v>706</v>
      </c>
      <c r="G45" s="152">
        <v>783242.46</v>
      </c>
      <c r="I45" s="138">
        <v>430606</v>
      </c>
      <c r="J45" s="113" t="s">
        <v>706</v>
      </c>
      <c r="K45" s="113">
        <v>783242.46</v>
      </c>
      <c r="M45" s="138">
        <v>430606</v>
      </c>
      <c r="N45" s="113" t="s">
        <v>707</v>
      </c>
      <c r="O45" s="113">
        <v>783242.46</v>
      </c>
      <c r="Q45" s="138">
        <v>430606</v>
      </c>
      <c r="R45" s="113" t="s">
        <v>706</v>
      </c>
      <c r="S45" s="113">
        <v>783242.46</v>
      </c>
      <c r="U45" s="138">
        <v>430606</v>
      </c>
      <c r="V45" s="113" t="s">
        <v>706</v>
      </c>
      <c r="W45" s="113">
        <v>783242.46</v>
      </c>
      <c r="Y45" s="138">
        <v>430606</v>
      </c>
      <c r="Z45" s="113" t="s">
        <v>706</v>
      </c>
      <c r="AA45" s="113">
        <v>783242.46</v>
      </c>
      <c r="AC45" s="138">
        <v>430606</v>
      </c>
      <c r="AD45" s="113" t="s">
        <v>708</v>
      </c>
      <c r="AE45" s="113">
        <v>783242.46</v>
      </c>
      <c r="AG45" s="142">
        <v>430606</v>
      </c>
      <c r="AH45" s="143" t="s">
        <v>706</v>
      </c>
      <c r="AI45" s="144">
        <v>783242.46</v>
      </c>
      <c r="AJ45" s="146"/>
      <c r="AK45" s="142">
        <v>430606</v>
      </c>
      <c r="AL45" s="143" t="s">
        <v>706</v>
      </c>
      <c r="AM45" s="144">
        <v>783242.46</v>
      </c>
      <c r="AO45" s="142">
        <v>430606</v>
      </c>
      <c r="AP45" s="143" t="s">
        <v>708</v>
      </c>
      <c r="AQ45" s="144">
        <v>783242.46</v>
      </c>
      <c r="AS45" s="197">
        <v>430606</v>
      </c>
      <c r="AT45" s="198" t="s">
        <v>708</v>
      </c>
      <c r="AU45" s="161">
        <v>783242.46</v>
      </c>
    </row>
    <row r="46" spans="1:47" ht="15" x14ac:dyDescent="0.25">
      <c r="A46" s="118">
        <v>4307</v>
      </c>
      <c r="B46" s="147" t="s">
        <v>709</v>
      </c>
      <c r="C46" s="148">
        <v>6154047.9000000004</v>
      </c>
      <c r="E46" s="150">
        <v>430707</v>
      </c>
      <c r="F46" s="151" t="s">
        <v>710</v>
      </c>
      <c r="G46" s="152">
        <v>6154047.9000000004</v>
      </c>
      <c r="I46" s="138">
        <v>430707</v>
      </c>
      <c r="J46" s="113" t="s">
        <v>710</v>
      </c>
      <c r="K46" s="113">
        <v>6154047.9000000004</v>
      </c>
      <c r="M46" s="138">
        <v>430707</v>
      </c>
      <c r="N46" s="113" t="s">
        <v>711</v>
      </c>
      <c r="O46" s="113">
        <v>6154047.9000000004</v>
      </c>
      <c r="Q46" s="138">
        <v>430707</v>
      </c>
      <c r="R46" s="113" t="s">
        <v>710</v>
      </c>
      <c r="S46" s="113">
        <v>6154047.9000000004</v>
      </c>
      <c r="U46" s="138">
        <v>430707</v>
      </c>
      <c r="V46" s="113" t="s">
        <v>710</v>
      </c>
      <c r="W46" s="113">
        <v>6154047.9000000004</v>
      </c>
      <c r="Y46" s="138">
        <v>430707</v>
      </c>
      <c r="Z46" s="113" t="s">
        <v>710</v>
      </c>
      <c r="AA46" s="113">
        <v>6154047.9000000004</v>
      </c>
      <c r="AC46" s="138">
        <v>430707</v>
      </c>
      <c r="AD46" s="113" t="s">
        <v>712</v>
      </c>
      <c r="AE46" s="113">
        <v>6154047.9000000004</v>
      </c>
      <c r="AG46" s="142">
        <v>430707</v>
      </c>
      <c r="AH46" s="143" t="s">
        <v>710</v>
      </c>
      <c r="AI46" s="144">
        <v>6154047.9000000004</v>
      </c>
      <c r="AJ46" s="146"/>
      <c r="AK46" s="142">
        <v>430707</v>
      </c>
      <c r="AL46" s="143" t="s">
        <v>710</v>
      </c>
      <c r="AM46" s="144">
        <v>6154047.9000000004</v>
      </c>
      <c r="AO46" s="142">
        <v>430707</v>
      </c>
      <c r="AP46" s="143" t="s">
        <v>712</v>
      </c>
      <c r="AQ46" s="144">
        <v>6154047.9000000004</v>
      </c>
      <c r="AS46" s="197">
        <v>430707</v>
      </c>
      <c r="AT46" s="198" t="s">
        <v>712</v>
      </c>
      <c r="AU46" s="161">
        <v>6154047.9000000004</v>
      </c>
    </row>
    <row r="47" spans="1:47" ht="15" x14ac:dyDescent="0.25">
      <c r="A47" s="118">
        <v>4309</v>
      </c>
      <c r="B47" s="147" t="s">
        <v>713</v>
      </c>
      <c r="C47" s="148">
        <v>391621.23</v>
      </c>
      <c r="E47" s="150">
        <v>430909</v>
      </c>
      <c r="F47" s="151" t="s">
        <v>714</v>
      </c>
      <c r="G47" s="152">
        <v>391621.23</v>
      </c>
      <c r="I47" s="150">
        <v>430909</v>
      </c>
      <c r="J47" s="151" t="s">
        <v>714</v>
      </c>
      <c r="K47" s="153">
        <v>391621.23</v>
      </c>
      <c r="M47" s="150">
        <v>430909</v>
      </c>
      <c r="N47" s="151" t="s">
        <v>715</v>
      </c>
      <c r="O47" s="153">
        <v>391621.23</v>
      </c>
      <c r="Q47" s="150">
        <v>430909</v>
      </c>
      <c r="R47" s="151" t="s">
        <v>714</v>
      </c>
      <c r="S47" s="153">
        <v>391621.23</v>
      </c>
      <c r="U47" s="138">
        <v>430909</v>
      </c>
      <c r="V47" s="113" t="s">
        <v>714</v>
      </c>
      <c r="W47" s="113">
        <v>391621.23</v>
      </c>
      <c r="Y47" s="138">
        <v>430909</v>
      </c>
      <c r="Z47" s="113" t="s">
        <v>714</v>
      </c>
      <c r="AA47" s="113">
        <v>391621.23</v>
      </c>
      <c r="AC47" s="138">
        <v>430909</v>
      </c>
      <c r="AD47" s="113" t="s">
        <v>716</v>
      </c>
      <c r="AE47" s="113">
        <v>391621.23</v>
      </c>
      <c r="AG47" s="142">
        <v>430909</v>
      </c>
      <c r="AH47" s="143" t="s">
        <v>714</v>
      </c>
      <c r="AI47" s="144">
        <v>391621.23</v>
      </c>
      <c r="AJ47" s="146"/>
      <c r="AK47" s="142">
        <v>430909</v>
      </c>
      <c r="AL47" s="143" t="s">
        <v>714</v>
      </c>
      <c r="AM47" s="144">
        <v>391621.23</v>
      </c>
      <c r="AO47" s="142">
        <v>430909</v>
      </c>
      <c r="AP47" s="143" t="s">
        <v>716</v>
      </c>
      <c r="AQ47" s="144">
        <v>391621.23</v>
      </c>
      <c r="AS47" s="197">
        <v>430909</v>
      </c>
      <c r="AT47" s="198" t="s">
        <v>716</v>
      </c>
      <c r="AU47" s="161">
        <v>391621.23</v>
      </c>
    </row>
    <row r="48" spans="1:47" ht="26.25" x14ac:dyDescent="0.25">
      <c r="A48" s="118">
        <v>4310</v>
      </c>
      <c r="B48" s="149" t="s">
        <v>717</v>
      </c>
      <c r="C48" s="148">
        <v>8951342.4000000004</v>
      </c>
      <c r="E48" s="150">
        <v>431010</v>
      </c>
      <c r="F48" s="151" t="s">
        <v>718</v>
      </c>
      <c r="G48" s="152">
        <v>8951342.4000000004</v>
      </c>
      <c r="I48" s="150">
        <v>431010</v>
      </c>
      <c r="J48" s="151" t="s">
        <v>718</v>
      </c>
      <c r="K48" s="153">
        <v>8951342.4000000004</v>
      </c>
      <c r="M48" s="150">
        <v>431010</v>
      </c>
      <c r="N48" s="151" t="s">
        <v>719</v>
      </c>
      <c r="O48" s="153">
        <v>8951342.4000000004</v>
      </c>
      <c r="Q48" s="150">
        <v>431010</v>
      </c>
      <c r="R48" s="151" t="s">
        <v>718</v>
      </c>
      <c r="S48" s="153">
        <v>8951342.4000000004</v>
      </c>
      <c r="U48" s="138">
        <v>431010</v>
      </c>
      <c r="V48" s="113" t="s">
        <v>718</v>
      </c>
      <c r="W48" s="113">
        <v>8951342.4000000004</v>
      </c>
      <c r="Y48" s="138">
        <v>431010</v>
      </c>
      <c r="Z48" s="113" t="s">
        <v>718</v>
      </c>
      <c r="AA48" s="113">
        <v>8951342.4000000004</v>
      </c>
      <c r="AC48" s="138">
        <v>431010</v>
      </c>
      <c r="AD48" s="113" t="s">
        <v>720</v>
      </c>
      <c r="AE48" s="113">
        <v>8951342.4000000004</v>
      </c>
      <c r="AG48" s="142">
        <v>431010</v>
      </c>
      <c r="AH48" s="143" t="s">
        <v>718</v>
      </c>
      <c r="AI48" s="144">
        <v>8951342.4000000004</v>
      </c>
      <c r="AJ48" s="146"/>
      <c r="AK48" s="142">
        <v>431010</v>
      </c>
      <c r="AL48" s="143" t="s">
        <v>718</v>
      </c>
      <c r="AM48" s="144">
        <v>8951342.4000000004</v>
      </c>
      <c r="AO48" s="142">
        <v>431010</v>
      </c>
      <c r="AP48" s="143" t="s">
        <v>720</v>
      </c>
      <c r="AQ48" s="144">
        <v>8951342.4000000004</v>
      </c>
      <c r="AS48" s="197">
        <v>431010</v>
      </c>
      <c r="AT48" s="198" t="s">
        <v>720</v>
      </c>
      <c r="AU48" s="161">
        <v>8951342.4000000004</v>
      </c>
    </row>
    <row r="49" spans="1:47" ht="26.25" x14ac:dyDescent="0.25">
      <c r="A49" s="118">
        <v>4311</v>
      </c>
      <c r="B49" s="149" t="s">
        <v>721</v>
      </c>
      <c r="C49" s="148">
        <v>2797294.5</v>
      </c>
      <c r="E49" s="150">
        <v>431111</v>
      </c>
      <c r="F49" s="151" t="s">
        <v>722</v>
      </c>
      <c r="G49" s="152">
        <v>2797294.5</v>
      </c>
      <c r="I49" s="150">
        <v>431111</v>
      </c>
      <c r="J49" s="151" t="s">
        <v>722</v>
      </c>
      <c r="K49" s="153">
        <v>2797294.5</v>
      </c>
      <c r="M49" s="150">
        <v>431111</v>
      </c>
      <c r="N49" s="151" t="s">
        <v>723</v>
      </c>
      <c r="O49" s="153">
        <v>2797294.5</v>
      </c>
      <c r="Q49" s="150">
        <v>431111</v>
      </c>
      <c r="R49" s="151" t="s">
        <v>722</v>
      </c>
      <c r="S49" s="153">
        <v>2797294.5</v>
      </c>
      <c r="U49" s="138">
        <v>431111</v>
      </c>
      <c r="V49" s="113" t="s">
        <v>722</v>
      </c>
      <c r="W49" s="113">
        <v>2797294.5</v>
      </c>
      <c r="Y49" s="138">
        <v>431111</v>
      </c>
      <c r="Z49" s="113" t="s">
        <v>722</v>
      </c>
      <c r="AA49" s="113">
        <v>2797294.5</v>
      </c>
      <c r="AC49" s="138">
        <v>431111</v>
      </c>
      <c r="AD49" s="113" t="s">
        <v>724</v>
      </c>
      <c r="AE49" s="113">
        <v>2797294.5</v>
      </c>
      <c r="AG49" s="142">
        <v>431111</v>
      </c>
      <c r="AH49" s="143" t="s">
        <v>722</v>
      </c>
      <c r="AI49" s="144">
        <v>2797294.5</v>
      </c>
      <c r="AJ49" s="146"/>
      <c r="AK49" s="142">
        <v>431111</v>
      </c>
      <c r="AL49" s="143" t="s">
        <v>722</v>
      </c>
      <c r="AM49" s="144">
        <v>2797294.5</v>
      </c>
      <c r="AO49" s="142">
        <v>431111</v>
      </c>
      <c r="AP49" s="143" t="s">
        <v>724</v>
      </c>
      <c r="AQ49" s="144">
        <v>2797294.5</v>
      </c>
      <c r="AS49" s="197">
        <v>431111</v>
      </c>
      <c r="AT49" s="198" t="s">
        <v>724</v>
      </c>
      <c r="AU49" s="161">
        <v>2797294.5</v>
      </c>
    </row>
    <row r="50" spans="1:47" ht="26.25" x14ac:dyDescent="0.25">
      <c r="A50" s="118">
        <v>4312</v>
      </c>
      <c r="B50" s="149" t="s">
        <v>725</v>
      </c>
      <c r="C50" s="148">
        <v>1678376.7</v>
      </c>
      <c r="E50" s="150">
        <v>431212</v>
      </c>
      <c r="F50" s="151" t="s">
        <v>726</v>
      </c>
      <c r="G50" s="152">
        <v>1678376.7</v>
      </c>
      <c r="I50" s="150">
        <v>431212</v>
      </c>
      <c r="J50" s="151" t="s">
        <v>726</v>
      </c>
      <c r="K50" s="153">
        <v>1678376.7</v>
      </c>
      <c r="M50" s="150">
        <v>431212</v>
      </c>
      <c r="N50" s="151" t="s">
        <v>727</v>
      </c>
      <c r="O50" s="153">
        <v>1678376.7</v>
      </c>
      <c r="Q50" s="150">
        <v>431212</v>
      </c>
      <c r="R50" s="151" t="s">
        <v>726</v>
      </c>
      <c r="S50" s="153">
        <v>1678376.7</v>
      </c>
      <c r="U50" s="138">
        <v>431212</v>
      </c>
      <c r="V50" s="113" t="s">
        <v>726</v>
      </c>
      <c r="W50" s="113">
        <v>1678376.7</v>
      </c>
      <c r="Y50" s="138">
        <v>431212</v>
      </c>
      <c r="Z50" s="113" t="s">
        <v>726</v>
      </c>
      <c r="AA50" s="113">
        <v>1678376.7</v>
      </c>
      <c r="AC50" s="138">
        <v>431212</v>
      </c>
      <c r="AD50" s="113" t="s">
        <v>728</v>
      </c>
      <c r="AE50" s="113">
        <v>1678376.7</v>
      </c>
      <c r="AG50" s="154">
        <v>431212</v>
      </c>
      <c r="AH50" s="116" t="s">
        <v>726</v>
      </c>
      <c r="AI50" s="144">
        <v>1678376.7</v>
      </c>
      <c r="AJ50" s="146"/>
      <c r="AK50" s="154">
        <v>431212</v>
      </c>
      <c r="AL50" s="116" t="s">
        <v>726</v>
      </c>
      <c r="AM50" s="144">
        <v>1678376.7</v>
      </c>
      <c r="AO50" s="154">
        <v>431212</v>
      </c>
      <c r="AP50" s="116" t="s">
        <v>728</v>
      </c>
      <c r="AQ50" s="144">
        <v>1678376.7</v>
      </c>
      <c r="AS50" s="154">
        <v>431212</v>
      </c>
      <c r="AT50" s="116" t="s">
        <v>728</v>
      </c>
      <c r="AU50" s="161">
        <v>1678376.7</v>
      </c>
    </row>
    <row r="51" spans="1:47" ht="39" x14ac:dyDescent="0.25">
      <c r="A51" s="118">
        <v>4313</v>
      </c>
      <c r="B51" s="149" t="s">
        <v>729</v>
      </c>
      <c r="C51" s="148">
        <v>2237835.6</v>
      </c>
      <c r="E51" s="150">
        <v>431313</v>
      </c>
      <c r="F51" s="151" t="s">
        <v>730</v>
      </c>
      <c r="G51" s="152">
        <v>2237835.6</v>
      </c>
      <c r="I51" s="150">
        <v>431313</v>
      </c>
      <c r="J51" s="151" t="s">
        <v>730</v>
      </c>
      <c r="K51" s="153">
        <v>2237835.6</v>
      </c>
      <c r="M51" s="150">
        <v>431313</v>
      </c>
      <c r="N51" s="151" t="s">
        <v>731</v>
      </c>
      <c r="O51" s="153">
        <v>2237835.6</v>
      </c>
      <c r="Q51" s="150">
        <v>431313</v>
      </c>
      <c r="R51" s="151" t="s">
        <v>730</v>
      </c>
      <c r="S51" s="153">
        <v>2237835.6</v>
      </c>
      <c r="U51" s="150">
        <v>431313</v>
      </c>
      <c r="V51" s="151" t="s">
        <v>730</v>
      </c>
      <c r="W51" s="153">
        <v>2237835.6</v>
      </c>
      <c r="Y51" s="150">
        <v>431313</v>
      </c>
      <c r="Z51" s="151" t="s">
        <v>730</v>
      </c>
      <c r="AA51" s="153">
        <v>2237835.6</v>
      </c>
      <c r="AC51" s="138">
        <v>431313</v>
      </c>
      <c r="AD51" s="113" t="s">
        <v>732</v>
      </c>
      <c r="AE51" s="113">
        <v>2237835.6</v>
      </c>
      <c r="AG51" s="154">
        <v>431313</v>
      </c>
      <c r="AH51" s="116" t="s">
        <v>730</v>
      </c>
      <c r="AI51" s="144">
        <v>2237835.6</v>
      </c>
      <c r="AJ51" s="146"/>
      <c r="AK51" s="154">
        <v>431313</v>
      </c>
      <c r="AL51" s="116" t="s">
        <v>730</v>
      </c>
      <c r="AM51" s="144">
        <v>2237835.6</v>
      </c>
      <c r="AO51" s="154">
        <v>431313</v>
      </c>
      <c r="AP51" s="116" t="s">
        <v>732</v>
      </c>
      <c r="AQ51" s="144">
        <v>2237835.6</v>
      </c>
      <c r="AS51" s="154">
        <v>431313</v>
      </c>
      <c r="AT51" s="116" t="s">
        <v>732</v>
      </c>
      <c r="AU51" s="161">
        <v>2237835.6</v>
      </c>
    </row>
    <row r="52" spans="1:47" ht="15" x14ac:dyDescent="0.25">
      <c r="A52" s="118">
        <v>4315</v>
      </c>
      <c r="B52" s="147" t="s">
        <v>733</v>
      </c>
      <c r="C52" s="148">
        <v>559458.9</v>
      </c>
      <c r="E52" s="150">
        <v>431515</v>
      </c>
      <c r="F52" s="151" t="s">
        <v>734</v>
      </c>
      <c r="G52" s="152">
        <v>559458.9</v>
      </c>
      <c r="I52" s="150">
        <v>431515</v>
      </c>
      <c r="J52" s="151" t="s">
        <v>734</v>
      </c>
      <c r="K52" s="153">
        <v>559458.9</v>
      </c>
      <c r="M52" s="150">
        <v>431515</v>
      </c>
      <c r="N52" s="151" t="s">
        <v>735</v>
      </c>
      <c r="O52" s="153">
        <v>559458.9</v>
      </c>
      <c r="Q52" s="150">
        <v>431515</v>
      </c>
      <c r="R52" s="151" t="s">
        <v>734</v>
      </c>
      <c r="S52" s="153">
        <v>559458.9</v>
      </c>
      <c r="U52" s="150">
        <v>431515</v>
      </c>
      <c r="V52" s="151" t="s">
        <v>734</v>
      </c>
      <c r="W52" s="153">
        <v>559458.9</v>
      </c>
      <c r="Y52" s="150">
        <v>431515</v>
      </c>
      <c r="Z52" s="151" t="s">
        <v>734</v>
      </c>
      <c r="AA52" s="153">
        <v>559458.9</v>
      </c>
      <c r="AC52" s="138">
        <v>431515</v>
      </c>
      <c r="AD52" s="113" t="s">
        <v>736</v>
      </c>
      <c r="AE52" s="113">
        <v>559458.9</v>
      </c>
      <c r="AG52" s="154">
        <v>431515</v>
      </c>
      <c r="AH52" s="116" t="s">
        <v>734</v>
      </c>
      <c r="AI52" s="144">
        <v>559458.9</v>
      </c>
      <c r="AJ52" s="146"/>
      <c r="AK52" s="154">
        <v>431515</v>
      </c>
      <c r="AL52" s="116" t="s">
        <v>734</v>
      </c>
      <c r="AM52" s="144">
        <v>559458.9</v>
      </c>
      <c r="AO52" s="154">
        <v>431515</v>
      </c>
      <c r="AP52" s="116" t="s">
        <v>736</v>
      </c>
      <c r="AQ52" s="144">
        <v>559458.9</v>
      </c>
      <c r="AS52" s="154">
        <v>431515</v>
      </c>
      <c r="AT52" s="116" t="s">
        <v>736</v>
      </c>
      <c r="AU52" s="161">
        <v>559458.9</v>
      </c>
    </row>
    <row r="53" spans="1:47" ht="51.75" x14ac:dyDescent="0.25">
      <c r="A53" s="118">
        <v>4316</v>
      </c>
      <c r="B53" s="149" t="s">
        <v>737</v>
      </c>
      <c r="C53" s="148">
        <v>2685402.72</v>
      </c>
      <c r="E53" s="150">
        <v>431616</v>
      </c>
      <c r="F53" s="151" t="s">
        <v>738</v>
      </c>
      <c r="G53" s="152">
        <v>2685402.72</v>
      </c>
      <c r="I53" s="150">
        <v>431616</v>
      </c>
      <c r="J53" s="151" t="s">
        <v>738</v>
      </c>
      <c r="K53" s="153">
        <v>2685402.72</v>
      </c>
      <c r="M53" s="150">
        <v>431616</v>
      </c>
      <c r="N53" s="151" t="s">
        <v>739</v>
      </c>
      <c r="O53" s="153">
        <v>2685402.72</v>
      </c>
      <c r="Q53" s="150">
        <v>431616</v>
      </c>
      <c r="R53" s="151" t="s">
        <v>738</v>
      </c>
      <c r="S53" s="153">
        <v>2685402.72</v>
      </c>
      <c r="U53" s="150">
        <v>431616</v>
      </c>
      <c r="V53" s="151" t="s">
        <v>738</v>
      </c>
      <c r="W53" s="153">
        <v>2685402.72</v>
      </c>
      <c r="Y53" s="150">
        <v>431616</v>
      </c>
      <c r="Z53" s="151" t="s">
        <v>738</v>
      </c>
      <c r="AA53" s="153">
        <v>2685402.72</v>
      </c>
      <c r="AC53" s="138">
        <v>431616</v>
      </c>
      <c r="AD53" s="113" t="s">
        <v>740</v>
      </c>
      <c r="AE53" s="113">
        <v>2685402.72</v>
      </c>
      <c r="AG53" s="154">
        <v>431616</v>
      </c>
      <c r="AH53" s="116" t="s">
        <v>738</v>
      </c>
      <c r="AI53" s="144">
        <v>2685402.72</v>
      </c>
      <c r="AJ53" s="146"/>
      <c r="AK53" s="154">
        <v>431616</v>
      </c>
      <c r="AL53" s="116" t="s">
        <v>738</v>
      </c>
      <c r="AM53" s="144">
        <v>2685402.72</v>
      </c>
      <c r="AO53" s="154">
        <v>431616</v>
      </c>
      <c r="AP53" s="116" t="s">
        <v>740</v>
      </c>
      <c r="AQ53" s="144">
        <v>2685402.72</v>
      </c>
      <c r="AS53" s="154">
        <v>431616</v>
      </c>
      <c r="AT53" s="116" t="s">
        <v>740</v>
      </c>
      <c r="AU53" s="161">
        <v>2685402.72</v>
      </c>
    </row>
    <row r="54" spans="1:47" ht="15" x14ac:dyDescent="0.25">
      <c r="A54" s="118">
        <v>4318</v>
      </c>
      <c r="B54" s="147" t="s">
        <v>741</v>
      </c>
      <c r="C54" s="148">
        <v>44756712</v>
      </c>
      <c r="E54" s="150">
        <v>431818</v>
      </c>
      <c r="F54" s="151" t="s">
        <v>742</v>
      </c>
      <c r="G54" s="152">
        <v>44756712</v>
      </c>
      <c r="I54" s="150">
        <v>431818</v>
      </c>
      <c r="J54" s="151" t="s">
        <v>742</v>
      </c>
      <c r="K54" s="153">
        <v>44756712</v>
      </c>
      <c r="M54" s="150">
        <v>431818</v>
      </c>
      <c r="N54" s="151" t="s">
        <v>743</v>
      </c>
      <c r="O54" s="153">
        <v>44756712</v>
      </c>
      <c r="Q54" s="150">
        <v>431818</v>
      </c>
      <c r="R54" s="151" t="s">
        <v>742</v>
      </c>
      <c r="S54" s="153">
        <v>44756712</v>
      </c>
      <c r="U54" s="150">
        <v>431818</v>
      </c>
      <c r="V54" s="151" t="s">
        <v>742</v>
      </c>
      <c r="W54" s="153">
        <v>44756712</v>
      </c>
      <c r="Y54" s="150">
        <v>431818</v>
      </c>
      <c r="Z54" s="151" t="s">
        <v>742</v>
      </c>
      <c r="AA54" s="153">
        <v>44756712</v>
      </c>
      <c r="AC54" s="138">
        <v>431818</v>
      </c>
      <c r="AD54" s="113" t="s">
        <v>744</v>
      </c>
      <c r="AE54" s="113">
        <v>44756712</v>
      </c>
      <c r="AG54" s="154">
        <v>431818</v>
      </c>
      <c r="AH54" s="116" t="s">
        <v>742</v>
      </c>
      <c r="AI54" s="144">
        <v>44756712</v>
      </c>
      <c r="AJ54" s="146"/>
      <c r="AK54" s="154">
        <v>431818</v>
      </c>
      <c r="AL54" s="116" t="s">
        <v>742</v>
      </c>
      <c r="AM54" s="144">
        <v>44756712</v>
      </c>
      <c r="AO54" s="154">
        <v>431818</v>
      </c>
      <c r="AP54" s="116" t="s">
        <v>744</v>
      </c>
      <c r="AQ54" s="144">
        <v>44756712</v>
      </c>
      <c r="AS54" s="154">
        <v>431818</v>
      </c>
      <c r="AT54" s="116" t="s">
        <v>744</v>
      </c>
      <c r="AU54" s="161">
        <v>44756712</v>
      </c>
    </row>
    <row r="55" spans="1:47" ht="15" x14ac:dyDescent="0.25">
      <c r="A55" s="155">
        <v>4320</v>
      </c>
      <c r="B55" s="156" t="s">
        <v>745</v>
      </c>
      <c r="C55" s="156">
        <v>895134.24</v>
      </c>
      <c r="E55" s="150">
        <v>432020</v>
      </c>
      <c r="F55" s="151" t="s">
        <v>746</v>
      </c>
      <c r="G55" s="152">
        <v>895134.24</v>
      </c>
      <c r="I55" s="150">
        <v>432020</v>
      </c>
      <c r="J55" s="151" t="s">
        <v>746</v>
      </c>
      <c r="K55" s="153">
        <v>895134.24</v>
      </c>
      <c r="M55" s="150">
        <v>432020</v>
      </c>
      <c r="N55" s="151" t="s">
        <v>747</v>
      </c>
      <c r="O55" s="153">
        <v>895134.24</v>
      </c>
      <c r="Q55" s="150">
        <v>432020</v>
      </c>
      <c r="R55" s="151" t="s">
        <v>746</v>
      </c>
      <c r="S55" s="153">
        <v>895134.24</v>
      </c>
      <c r="U55" s="150">
        <v>432020</v>
      </c>
      <c r="V55" s="151" t="s">
        <v>746</v>
      </c>
      <c r="W55" s="153">
        <v>895134.24</v>
      </c>
      <c r="Y55" s="150">
        <v>432020</v>
      </c>
      <c r="Z55" s="151" t="s">
        <v>746</v>
      </c>
      <c r="AA55" s="153">
        <v>895134.24</v>
      </c>
      <c r="AC55" s="138">
        <v>432020</v>
      </c>
      <c r="AD55" s="113" t="s">
        <v>748</v>
      </c>
      <c r="AE55" s="113">
        <v>895134.24</v>
      </c>
      <c r="AG55" s="154">
        <v>432020</v>
      </c>
      <c r="AH55" s="116" t="s">
        <v>746</v>
      </c>
      <c r="AI55" s="144">
        <v>895134.24</v>
      </c>
      <c r="AJ55" s="146"/>
      <c r="AK55" s="154">
        <v>432020</v>
      </c>
      <c r="AL55" s="116" t="s">
        <v>746</v>
      </c>
      <c r="AM55" s="144">
        <v>895134.24</v>
      </c>
      <c r="AO55" s="154">
        <v>432020</v>
      </c>
      <c r="AP55" s="116" t="s">
        <v>748</v>
      </c>
      <c r="AQ55" s="144">
        <v>895134.24</v>
      </c>
      <c r="AS55" s="154">
        <v>432020</v>
      </c>
      <c r="AT55" s="116" t="s">
        <v>748</v>
      </c>
      <c r="AU55" s="161">
        <v>895134.24</v>
      </c>
    </row>
    <row r="56" spans="1:47" ht="15" x14ac:dyDescent="0.25">
      <c r="A56" s="157"/>
      <c r="B56" s="129"/>
      <c r="C56" s="129"/>
      <c r="D56" s="123"/>
      <c r="E56" s="158"/>
      <c r="F56" s="159"/>
      <c r="G56" s="160"/>
      <c r="H56" s="123"/>
      <c r="I56" s="150">
        <v>510101</v>
      </c>
      <c r="J56" s="151" t="s">
        <v>749</v>
      </c>
      <c r="K56" s="153">
        <v>0</v>
      </c>
      <c r="M56" s="150">
        <v>510101</v>
      </c>
      <c r="N56" s="151" t="s">
        <v>750</v>
      </c>
      <c r="O56" s="153">
        <v>0</v>
      </c>
      <c r="Q56" s="150">
        <v>510101</v>
      </c>
      <c r="R56" s="151" t="s">
        <v>749</v>
      </c>
      <c r="S56" s="153">
        <v>0</v>
      </c>
      <c r="U56" s="150">
        <v>510101</v>
      </c>
      <c r="V56" s="151" t="s">
        <v>749</v>
      </c>
      <c r="W56" s="153">
        <v>1500000</v>
      </c>
      <c r="Y56" s="150">
        <v>510101</v>
      </c>
      <c r="Z56" s="151" t="s">
        <v>749</v>
      </c>
      <c r="AA56" s="153">
        <v>1500000</v>
      </c>
      <c r="AC56" s="138">
        <v>510101</v>
      </c>
      <c r="AD56" s="113" t="s">
        <v>751</v>
      </c>
      <c r="AE56" s="113">
        <v>1500000</v>
      </c>
      <c r="AG56" s="154">
        <v>510101</v>
      </c>
      <c r="AH56" s="116" t="s">
        <v>749</v>
      </c>
      <c r="AI56" s="144">
        <v>2450000</v>
      </c>
      <c r="AJ56" s="146"/>
      <c r="AK56" s="154">
        <v>510101</v>
      </c>
      <c r="AL56" s="116" t="s">
        <v>749</v>
      </c>
      <c r="AM56" s="144">
        <v>2450000</v>
      </c>
      <c r="AO56" s="154">
        <v>510101</v>
      </c>
      <c r="AP56" s="116" t="s">
        <v>751</v>
      </c>
      <c r="AQ56" s="144">
        <v>2450000</v>
      </c>
      <c r="AS56" s="154">
        <v>510101</v>
      </c>
      <c r="AT56" s="116" t="s">
        <v>751</v>
      </c>
      <c r="AU56" s="161">
        <v>2450000</v>
      </c>
    </row>
    <row r="57" spans="1:47" ht="38.25" x14ac:dyDescent="0.25">
      <c r="A57" s="155">
        <v>5102</v>
      </c>
      <c r="B57" s="156" t="s">
        <v>752</v>
      </c>
      <c r="C57" s="156">
        <v>1230809.58</v>
      </c>
      <c r="E57" s="150">
        <v>510202</v>
      </c>
      <c r="F57" s="151" t="s">
        <v>753</v>
      </c>
      <c r="G57" s="152">
        <v>1230809.58</v>
      </c>
      <c r="I57" s="150">
        <v>510202</v>
      </c>
      <c r="J57" s="151" t="s">
        <v>753</v>
      </c>
      <c r="K57" s="153">
        <v>1230809.58</v>
      </c>
      <c r="M57" s="150">
        <v>510202</v>
      </c>
      <c r="N57" s="151" t="s">
        <v>754</v>
      </c>
      <c r="O57" s="153">
        <v>1230809.58</v>
      </c>
      <c r="Q57" s="150">
        <v>510202</v>
      </c>
      <c r="R57" s="151" t="s">
        <v>753</v>
      </c>
      <c r="S57" s="153">
        <v>1230809.58</v>
      </c>
      <c r="U57" s="150">
        <v>510202</v>
      </c>
      <c r="V57" s="151" t="s">
        <v>753</v>
      </c>
      <c r="W57" s="153">
        <v>1230809.58</v>
      </c>
      <c r="Y57" s="150">
        <v>510202</v>
      </c>
      <c r="Z57" s="151" t="s">
        <v>753</v>
      </c>
      <c r="AA57" s="153">
        <v>1230809.58</v>
      </c>
      <c r="AC57" s="150">
        <v>510202</v>
      </c>
      <c r="AD57" s="151" t="s">
        <v>755</v>
      </c>
      <c r="AE57" s="153">
        <v>1230809.58</v>
      </c>
      <c r="AG57" s="154">
        <v>510202</v>
      </c>
      <c r="AH57" s="116" t="s">
        <v>753</v>
      </c>
      <c r="AI57" s="144">
        <v>1230809.58</v>
      </c>
      <c r="AJ57" s="146"/>
      <c r="AK57" s="154">
        <v>510202</v>
      </c>
      <c r="AL57" s="116" t="s">
        <v>753</v>
      </c>
      <c r="AM57" s="144">
        <v>1230809.58</v>
      </c>
      <c r="AO57" s="154">
        <v>510202</v>
      </c>
      <c r="AP57" s="116" t="s">
        <v>755</v>
      </c>
      <c r="AQ57" s="144">
        <v>1230809.58</v>
      </c>
      <c r="AS57" s="154">
        <v>510202</v>
      </c>
      <c r="AT57" s="116" t="s">
        <v>755</v>
      </c>
      <c r="AU57" s="161">
        <v>1230809.58</v>
      </c>
    </row>
    <row r="58" spans="1:47" ht="15" x14ac:dyDescent="0.25">
      <c r="A58" s="155">
        <v>5103</v>
      </c>
      <c r="B58" s="156" t="s">
        <v>756</v>
      </c>
      <c r="C58" s="156">
        <v>134270.14000000001</v>
      </c>
      <c r="E58" s="150">
        <v>510303</v>
      </c>
      <c r="F58" s="151" t="s">
        <v>757</v>
      </c>
      <c r="G58" s="152">
        <v>134270.14000000001</v>
      </c>
      <c r="I58" s="150">
        <v>510303</v>
      </c>
      <c r="J58" s="151" t="s">
        <v>757</v>
      </c>
      <c r="K58" s="153">
        <v>134270.14000000001</v>
      </c>
      <c r="M58" s="150">
        <v>510303</v>
      </c>
      <c r="N58" s="151" t="s">
        <v>758</v>
      </c>
      <c r="O58" s="153">
        <v>134270.14000000001</v>
      </c>
      <c r="Q58" s="150">
        <v>510303</v>
      </c>
      <c r="R58" s="151" t="s">
        <v>757</v>
      </c>
      <c r="S58" s="153">
        <v>134270.14000000001</v>
      </c>
      <c r="U58" s="150">
        <v>510303</v>
      </c>
      <c r="V58" s="151" t="s">
        <v>757</v>
      </c>
      <c r="W58" s="153">
        <v>134270.14000000001</v>
      </c>
      <c r="Y58" s="150">
        <v>510303</v>
      </c>
      <c r="Z58" s="151" t="s">
        <v>757</v>
      </c>
      <c r="AA58" s="153">
        <v>134270.14000000001</v>
      </c>
      <c r="AC58" s="150">
        <v>510303</v>
      </c>
      <c r="AD58" s="151" t="s">
        <v>759</v>
      </c>
      <c r="AE58" s="153">
        <v>134270.14000000001</v>
      </c>
      <c r="AG58" s="154">
        <v>510303</v>
      </c>
      <c r="AH58" s="116" t="s">
        <v>757</v>
      </c>
      <c r="AI58" s="144">
        <v>134270.14000000001</v>
      </c>
      <c r="AJ58" s="146"/>
      <c r="AK58" s="154">
        <v>510303</v>
      </c>
      <c r="AL58" s="116" t="s">
        <v>757</v>
      </c>
      <c r="AM58" s="144">
        <v>134270.14000000001</v>
      </c>
      <c r="AO58" s="154">
        <v>510303</v>
      </c>
      <c r="AP58" s="116" t="s">
        <v>759</v>
      </c>
      <c r="AQ58" s="144">
        <v>134270.14000000001</v>
      </c>
      <c r="AS58" s="154">
        <v>510303</v>
      </c>
      <c r="AT58" s="116" t="s">
        <v>759</v>
      </c>
      <c r="AU58" s="161">
        <v>134270.14000000001</v>
      </c>
    </row>
    <row r="59" spans="1:47" ht="25.5" x14ac:dyDescent="0.25">
      <c r="A59" s="155">
        <v>5105</v>
      </c>
      <c r="B59" s="156" t="s">
        <v>760</v>
      </c>
      <c r="C59" s="156">
        <v>16783.77</v>
      </c>
      <c r="E59" s="150">
        <v>510505</v>
      </c>
      <c r="F59" s="151" t="s">
        <v>761</v>
      </c>
      <c r="G59" s="152">
        <v>16783.77</v>
      </c>
      <c r="I59" s="150">
        <v>510505</v>
      </c>
      <c r="J59" s="151" t="s">
        <v>761</v>
      </c>
      <c r="K59" s="153">
        <v>16783.77</v>
      </c>
      <c r="M59" s="150">
        <v>510505</v>
      </c>
      <c r="N59" s="151" t="s">
        <v>762</v>
      </c>
      <c r="O59" s="153">
        <v>16783.77</v>
      </c>
      <c r="Q59" s="150">
        <v>510505</v>
      </c>
      <c r="R59" s="151" t="s">
        <v>761</v>
      </c>
      <c r="S59" s="153">
        <v>16783.77</v>
      </c>
      <c r="U59" s="150">
        <v>510505</v>
      </c>
      <c r="V59" s="151" t="s">
        <v>761</v>
      </c>
      <c r="W59" s="153">
        <v>16783.77</v>
      </c>
      <c r="Y59" s="150">
        <v>510505</v>
      </c>
      <c r="Z59" s="151" t="s">
        <v>761</v>
      </c>
      <c r="AA59" s="153">
        <v>16783.77</v>
      </c>
      <c r="AC59" s="150">
        <v>510505</v>
      </c>
      <c r="AD59" s="151" t="s">
        <v>763</v>
      </c>
      <c r="AE59" s="153">
        <v>16783.77</v>
      </c>
      <c r="AG59" s="154">
        <v>510505</v>
      </c>
      <c r="AH59" s="116" t="s">
        <v>761</v>
      </c>
      <c r="AI59" s="144">
        <v>16783.77</v>
      </c>
      <c r="AJ59" s="146"/>
      <c r="AK59" s="154">
        <v>510505</v>
      </c>
      <c r="AL59" s="116" t="s">
        <v>761</v>
      </c>
      <c r="AM59" s="144">
        <v>16783.77</v>
      </c>
      <c r="AO59" s="154">
        <v>510505</v>
      </c>
      <c r="AP59" s="116" t="s">
        <v>763</v>
      </c>
      <c r="AQ59" s="144">
        <v>16783.77</v>
      </c>
      <c r="AS59" s="154">
        <v>510505</v>
      </c>
      <c r="AT59" s="116" t="s">
        <v>763</v>
      </c>
      <c r="AU59" s="161">
        <v>16783.77</v>
      </c>
    </row>
    <row r="60" spans="1:47" ht="15" x14ac:dyDescent="0.25">
      <c r="A60" s="155">
        <v>5107</v>
      </c>
      <c r="B60" s="156" t="s">
        <v>764</v>
      </c>
      <c r="C60" s="156">
        <v>279729.45</v>
      </c>
      <c r="E60" s="150">
        <v>510707</v>
      </c>
      <c r="F60" s="151" t="s">
        <v>765</v>
      </c>
      <c r="G60" s="152">
        <v>279729.45</v>
      </c>
      <c r="I60" s="150">
        <v>510707</v>
      </c>
      <c r="J60" s="151" t="s">
        <v>765</v>
      </c>
      <c r="K60" s="153">
        <v>279729.45</v>
      </c>
      <c r="M60" s="150">
        <v>510707</v>
      </c>
      <c r="N60" s="151" t="s">
        <v>766</v>
      </c>
      <c r="O60" s="153">
        <v>279729.45</v>
      </c>
      <c r="Q60" s="150">
        <v>510707</v>
      </c>
      <c r="R60" s="151" t="s">
        <v>765</v>
      </c>
      <c r="S60" s="153">
        <v>279729.45</v>
      </c>
      <c r="U60" s="150">
        <v>510707</v>
      </c>
      <c r="V60" s="151" t="s">
        <v>765</v>
      </c>
      <c r="W60" s="153">
        <v>279729.45</v>
      </c>
      <c r="Y60" s="150">
        <v>510707</v>
      </c>
      <c r="Z60" s="151" t="s">
        <v>765</v>
      </c>
      <c r="AA60" s="153">
        <v>279729.45</v>
      </c>
      <c r="AC60" s="150">
        <v>510707</v>
      </c>
      <c r="AD60" s="151" t="s">
        <v>767</v>
      </c>
      <c r="AE60" s="153">
        <v>279729.45</v>
      </c>
      <c r="AG60" s="154">
        <v>510707</v>
      </c>
      <c r="AH60" s="116" t="s">
        <v>765</v>
      </c>
      <c r="AI60" s="144">
        <v>279729.45</v>
      </c>
      <c r="AJ60" s="146"/>
      <c r="AK60" s="154">
        <v>510707</v>
      </c>
      <c r="AL60" s="116" t="s">
        <v>765</v>
      </c>
      <c r="AM60" s="144">
        <v>279729.45</v>
      </c>
      <c r="AO60" s="154">
        <v>510707</v>
      </c>
      <c r="AP60" s="116" t="s">
        <v>767</v>
      </c>
      <c r="AQ60" s="144">
        <v>279729.45</v>
      </c>
      <c r="AS60" s="154">
        <v>510707</v>
      </c>
      <c r="AT60" s="116" t="s">
        <v>767</v>
      </c>
      <c r="AU60" s="161">
        <v>279729.45</v>
      </c>
    </row>
    <row r="61" spans="1:47" ht="15" x14ac:dyDescent="0.25">
      <c r="A61" s="155">
        <v>6106</v>
      </c>
      <c r="B61" s="156" t="s">
        <v>669</v>
      </c>
      <c r="C61" s="156">
        <v>12028366.35</v>
      </c>
      <c r="E61" s="150">
        <v>610606</v>
      </c>
      <c r="F61" s="151" t="s">
        <v>768</v>
      </c>
      <c r="G61" s="152">
        <v>12028366.35</v>
      </c>
      <c r="I61" s="150">
        <v>610606</v>
      </c>
      <c r="J61" s="151" t="s">
        <v>768</v>
      </c>
      <c r="K61" s="153">
        <v>12028366.35</v>
      </c>
      <c r="M61" s="150">
        <v>610606</v>
      </c>
      <c r="N61" s="151" t="s">
        <v>769</v>
      </c>
      <c r="O61" s="153">
        <v>12028366.35</v>
      </c>
      <c r="Q61" s="150">
        <v>610606</v>
      </c>
      <c r="R61" s="151" t="s">
        <v>768</v>
      </c>
      <c r="S61" s="153">
        <v>12028366.35</v>
      </c>
      <c r="U61" s="150">
        <v>610606</v>
      </c>
      <c r="V61" s="151" t="s">
        <v>768</v>
      </c>
      <c r="W61" s="153">
        <v>12028366.35</v>
      </c>
      <c r="Y61" s="150">
        <v>610606</v>
      </c>
      <c r="Z61" s="151" t="s">
        <v>768</v>
      </c>
      <c r="AA61" s="153">
        <v>12028366.35</v>
      </c>
      <c r="AC61" s="150">
        <v>610606</v>
      </c>
      <c r="AD61" s="151" t="s">
        <v>770</v>
      </c>
      <c r="AE61" s="153">
        <v>12028366.35</v>
      </c>
      <c r="AG61" s="154">
        <v>610606</v>
      </c>
      <c r="AH61" s="116" t="s">
        <v>768</v>
      </c>
      <c r="AI61" s="144">
        <v>12028366.35</v>
      </c>
      <c r="AJ61" s="146"/>
      <c r="AK61" s="154">
        <v>610606</v>
      </c>
      <c r="AL61" s="116" t="s">
        <v>768</v>
      </c>
      <c r="AM61" s="144">
        <v>12028366.35</v>
      </c>
      <c r="AO61" s="154">
        <v>610606</v>
      </c>
      <c r="AP61" s="116" t="s">
        <v>770</v>
      </c>
      <c r="AQ61" s="144">
        <v>12028366.35</v>
      </c>
      <c r="AS61" s="154">
        <v>610606</v>
      </c>
      <c r="AT61" s="116" t="s">
        <v>770</v>
      </c>
      <c r="AU61" s="161">
        <v>12028366.35</v>
      </c>
    </row>
    <row r="62" spans="1:47" ht="15" x14ac:dyDescent="0.25">
      <c r="A62" s="155">
        <v>6107</v>
      </c>
      <c r="B62" s="156" t="s">
        <v>771</v>
      </c>
      <c r="C62" s="156">
        <v>8951342.4000000004</v>
      </c>
      <c r="E62" s="150">
        <v>610704</v>
      </c>
      <c r="F62" s="151" t="s">
        <v>772</v>
      </c>
      <c r="G62" s="152">
        <v>8951342.4000000004</v>
      </c>
      <c r="I62" s="150">
        <v>610704</v>
      </c>
      <c r="J62" s="151" t="s">
        <v>772</v>
      </c>
      <c r="K62" s="153">
        <v>8951342.4000000004</v>
      </c>
      <c r="M62" s="150">
        <v>610704</v>
      </c>
      <c r="N62" s="151" t="s">
        <v>773</v>
      </c>
      <c r="O62" s="153">
        <v>8951342.4000000004</v>
      </c>
      <c r="Q62" s="150">
        <v>610704</v>
      </c>
      <c r="R62" s="151" t="s">
        <v>772</v>
      </c>
      <c r="S62" s="153">
        <v>8951342.4000000004</v>
      </c>
      <c r="U62" s="150">
        <v>610704</v>
      </c>
      <c r="V62" s="151" t="s">
        <v>772</v>
      </c>
      <c r="W62" s="153">
        <v>8951342.4000000004</v>
      </c>
      <c r="Y62" s="150">
        <v>610704</v>
      </c>
      <c r="Z62" s="151" t="s">
        <v>772</v>
      </c>
      <c r="AA62" s="153">
        <v>8951342.4000000004</v>
      </c>
      <c r="AC62" s="150">
        <v>610704</v>
      </c>
      <c r="AD62" s="151" t="s">
        <v>774</v>
      </c>
      <c r="AE62" s="153">
        <v>8951342.4000000004</v>
      </c>
      <c r="AG62" s="154">
        <v>610704</v>
      </c>
      <c r="AH62" s="116" t="s">
        <v>772</v>
      </c>
      <c r="AI62" s="144">
        <v>8951342.4000000004</v>
      </c>
      <c r="AJ62" s="146"/>
      <c r="AK62" s="154">
        <v>610704</v>
      </c>
      <c r="AL62" s="116" t="s">
        <v>772</v>
      </c>
      <c r="AM62" s="144">
        <v>8951342.4000000004</v>
      </c>
      <c r="AO62" s="154">
        <v>610704</v>
      </c>
      <c r="AP62" s="116" t="s">
        <v>774</v>
      </c>
      <c r="AQ62" s="144">
        <v>8951342.4000000004</v>
      </c>
      <c r="AS62" s="154">
        <v>610704</v>
      </c>
      <c r="AT62" s="116" t="s">
        <v>774</v>
      </c>
      <c r="AU62" s="161">
        <v>8951342.4000000004</v>
      </c>
    </row>
    <row r="63" spans="1:47" ht="15" x14ac:dyDescent="0.25">
      <c r="A63" s="155">
        <v>8101</v>
      </c>
      <c r="B63" s="156" t="s">
        <v>775</v>
      </c>
      <c r="C63" s="156">
        <v>240644266.52000001</v>
      </c>
      <c r="E63" s="150">
        <v>810101</v>
      </c>
      <c r="F63" s="151" t="s">
        <v>776</v>
      </c>
      <c r="G63" s="152">
        <v>266135038.00999999</v>
      </c>
      <c r="I63" s="150">
        <v>810101</v>
      </c>
      <c r="J63" s="151" t="s">
        <v>776</v>
      </c>
      <c r="K63" s="153">
        <v>266135038.00999999</v>
      </c>
      <c r="M63" s="150">
        <v>810101</v>
      </c>
      <c r="N63" s="151" t="s">
        <v>777</v>
      </c>
      <c r="O63" s="153">
        <v>266135038.00999999</v>
      </c>
      <c r="Q63" s="150">
        <v>810101</v>
      </c>
      <c r="R63" s="151" t="s">
        <v>776</v>
      </c>
      <c r="S63" s="153">
        <v>266135038.00999999</v>
      </c>
      <c r="U63" s="150">
        <v>810101</v>
      </c>
      <c r="V63" s="151" t="s">
        <v>776</v>
      </c>
      <c r="W63" s="153">
        <v>266135038.00999999</v>
      </c>
      <c r="Y63" s="150">
        <v>810101</v>
      </c>
      <c r="Z63" s="151" t="s">
        <v>776</v>
      </c>
      <c r="AA63" s="153">
        <v>266135038.00999999</v>
      </c>
      <c r="AC63" s="150">
        <v>810101</v>
      </c>
      <c r="AD63" s="151" t="s">
        <v>778</v>
      </c>
      <c r="AE63" s="153">
        <v>266135038.00999999</v>
      </c>
      <c r="AG63" s="154">
        <v>810101</v>
      </c>
      <c r="AH63" s="116" t="s">
        <v>776</v>
      </c>
      <c r="AI63" s="144">
        <v>266135038.00999999</v>
      </c>
      <c r="AJ63" s="146"/>
      <c r="AK63" s="154">
        <v>810101</v>
      </c>
      <c r="AL63" s="116" t="s">
        <v>776</v>
      </c>
      <c r="AM63" s="144">
        <v>266135038.00999999</v>
      </c>
      <c r="AO63" s="154">
        <v>810101</v>
      </c>
      <c r="AP63" s="116" t="s">
        <v>778</v>
      </c>
      <c r="AQ63" s="144">
        <v>266135038.00999999</v>
      </c>
      <c r="AS63" s="154">
        <v>810101</v>
      </c>
      <c r="AT63" s="116" t="s">
        <v>778</v>
      </c>
      <c r="AU63" s="161">
        <v>266135038.00999999</v>
      </c>
    </row>
    <row r="64" spans="1:47" ht="15" x14ac:dyDescent="0.25">
      <c r="A64" s="155">
        <v>8102</v>
      </c>
      <c r="B64" s="156" t="s">
        <v>779</v>
      </c>
      <c r="C64" s="156">
        <v>24579522.510000002</v>
      </c>
      <c r="E64" s="150">
        <v>810202</v>
      </c>
      <c r="F64" s="151" t="s">
        <v>780</v>
      </c>
      <c r="G64" s="152">
        <v>42773253</v>
      </c>
      <c r="I64" s="150">
        <v>810202</v>
      </c>
      <c r="J64" s="151" t="s">
        <v>780</v>
      </c>
      <c r="K64" s="153">
        <v>42773253</v>
      </c>
      <c r="M64" s="150">
        <v>810202</v>
      </c>
      <c r="N64" s="151" t="s">
        <v>781</v>
      </c>
      <c r="O64" s="153">
        <v>42773253</v>
      </c>
      <c r="Q64" s="150">
        <v>810202</v>
      </c>
      <c r="R64" s="151" t="s">
        <v>780</v>
      </c>
      <c r="S64" s="153">
        <v>42773253</v>
      </c>
      <c r="U64" s="150">
        <v>810202</v>
      </c>
      <c r="V64" s="151" t="s">
        <v>780</v>
      </c>
      <c r="W64" s="153">
        <v>42773253</v>
      </c>
      <c r="Y64" s="150">
        <v>810202</v>
      </c>
      <c r="Z64" s="151" t="s">
        <v>780</v>
      </c>
      <c r="AA64" s="153">
        <v>42773253</v>
      </c>
      <c r="AC64" s="150">
        <v>810202</v>
      </c>
      <c r="AD64" s="151" t="s">
        <v>782</v>
      </c>
      <c r="AE64" s="153">
        <v>42773253</v>
      </c>
      <c r="AG64" s="150">
        <v>810202</v>
      </c>
      <c r="AH64" s="151" t="s">
        <v>780</v>
      </c>
      <c r="AI64" s="161">
        <v>42773253</v>
      </c>
      <c r="AJ64" s="146"/>
      <c r="AK64" s="150">
        <v>810202</v>
      </c>
      <c r="AL64" s="151" t="s">
        <v>780</v>
      </c>
      <c r="AM64" s="161">
        <v>42773253</v>
      </c>
      <c r="AO64" s="150">
        <v>810202</v>
      </c>
      <c r="AP64" s="151" t="s">
        <v>782</v>
      </c>
      <c r="AQ64" s="161">
        <v>42773253</v>
      </c>
      <c r="AS64" s="163">
        <v>810202</v>
      </c>
      <c r="AT64" s="148" t="s">
        <v>782</v>
      </c>
      <c r="AU64" s="161">
        <v>42773253</v>
      </c>
    </row>
    <row r="65" spans="1:47" ht="15" x14ac:dyDescent="0.25">
      <c r="A65" s="155">
        <v>8103</v>
      </c>
      <c r="B65" s="156" t="s">
        <v>783</v>
      </c>
      <c r="C65" s="156">
        <v>20425250.149999999</v>
      </c>
      <c r="E65" s="150">
        <v>810303</v>
      </c>
      <c r="F65" s="151" t="s">
        <v>784</v>
      </c>
      <c r="G65" s="152">
        <v>21909969</v>
      </c>
      <c r="I65" s="150">
        <v>810303</v>
      </c>
      <c r="J65" s="151" t="s">
        <v>784</v>
      </c>
      <c r="K65" s="153">
        <v>21909969</v>
      </c>
      <c r="M65" s="150">
        <v>810303</v>
      </c>
      <c r="N65" s="151" t="s">
        <v>785</v>
      </c>
      <c r="O65" s="153">
        <v>21909969</v>
      </c>
      <c r="Q65" s="150">
        <v>810303</v>
      </c>
      <c r="R65" s="151" t="s">
        <v>784</v>
      </c>
      <c r="S65" s="153">
        <v>21909969</v>
      </c>
      <c r="U65" s="150">
        <v>810303</v>
      </c>
      <c r="V65" s="151" t="s">
        <v>784</v>
      </c>
      <c r="W65" s="153">
        <v>21909969</v>
      </c>
      <c r="Y65" s="150">
        <v>810303</v>
      </c>
      <c r="Z65" s="151" t="s">
        <v>784</v>
      </c>
      <c r="AA65" s="153">
        <v>21909969</v>
      </c>
      <c r="AC65" s="150">
        <v>810303</v>
      </c>
      <c r="AD65" s="151" t="s">
        <v>786</v>
      </c>
      <c r="AE65" s="153">
        <v>21909969</v>
      </c>
      <c r="AG65" s="150">
        <v>810303</v>
      </c>
      <c r="AH65" s="151" t="s">
        <v>784</v>
      </c>
      <c r="AI65" s="161">
        <v>21909969</v>
      </c>
      <c r="AJ65" s="146"/>
      <c r="AK65" s="150">
        <v>810303</v>
      </c>
      <c r="AL65" s="151" t="s">
        <v>784</v>
      </c>
      <c r="AM65" s="161">
        <v>21909969</v>
      </c>
      <c r="AO65" s="150">
        <v>810303</v>
      </c>
      <c r="AP65" s="151" t="s">
        <v>786</v>
      </c>
      <c r="AQ65" s="161">
        <v>21909969</v>
      </c>
      <c r="AS65" s="163">
        <v>810303</v>
      </c>
      <c r="AT65" s="148" t="s">
        <v>786</v>
      </c>
      <c r="AU65" s="161">
        <v>21909969</v>
      </c>
    </row>
    <row r="66" spans="1:47" ht="25.5" x14ac:dyDescent="0.25">
      <c r="A66" s="155">
        <v>8104</v>
      </c>
      <c r="B66" s="156" t="s">
        <v>787</v>
      </c>
      <c r="C66" s="156">
        <v>13857814.35</v>
      </c>
      <c r="E66" s="150">
        <v>810404</v>
      </c>
      <c r="F66" s="151" t="s">
        <v>788</v>
      </c>
      <c r="G66" s="152">
        <v>13857814.35</v>
      </c>
      <c r="I66" s="150">
        <v>810404</v>
      </c>
      <c r="J66" s="151" t="s">
        <v>788</v>
      </c>
      <c r="K66" s="153">
        <v>13857814.35</v>
      </c>
      <c r="M66" s="150">
        <v>810404</v>
      </c>
      <c r="N66" s="151" t="s">
        <v>789</v>
      </c>
      <c r="O66" s="153">
        <v>13857814.35</v>
      </c>
      <c r="Q66" s="150">
        <v>810404</v>
      </c>
      <c r="R66" s="151" t="s">
        <v>788</v>
      </c>
      <c r="S66" s="153">
        <v>13857814.35</v>
      </c>
      <c r="U66" s="150">
        <v>810404</v>
      </c>
      <c r="V66" s="151" t="s">
        <v>788</v>
      </c>
      <c r="W66" s="153">
        <v>13857814.35</v>
      </c>
      <c r="Y66" s="150">
        <v>810404</v>
      </c>
      <c r="Z66" s="151" t="s">
        <v>788</v>
      </c>
      <c r="AA66" s="153">
        <v>13857814.35</v>
      </c>
      <c r="AC66" s="150">
        <v>810404</v>
      </c>
      <c r="AD66" s="151" t="s">
        <v>790</v>
      </c>
      <c r="AE66" s="153">
        <v>13857814.35</v>
      </c>
      <c r="AG66" s="150">
        <v>810404</v>
      </c>
      <c r="AH66" s="151" t="s">
        <v>788</v>
      </c>
      <c r="AI66" s="161">
        <v>13857814.35</v>
      </c>
      <c r="AJ66" s="146"/>
      <c r="AK66" s="150">
        <v>810404</v>
      </c>
      <c r="AL66" s="151" t="s">
        <v>788</v>
      </c>
      <c r="AM66" s="161">
        <v>13857814.35</v>
      </c>
      <c r="AO66" s="150">
        <v>810404</v>
      </c>
      <c r="AP66" s="151" t="s">
        <v>790</v>
      </c>
      <c r="AQ66" s="161">
        <v>13857814.35</v>
      </c>
      <c r="AS66" s="163">
        <v>810404</v>
      </c>
      <c r="AT66" s="148" t="s">
        <v>790</v>
      </c>
      <c r="AU66" s="161">
        <v>13857814.35</v>
      </c>
    </row>
    <row r="67" spans="1:47" ht="15" x14ac:dyDescent="0.25">
      <c r="A67" s="157"/>
      <c r="B67" s="129"/>
      <c r="C67" s="129"/>
      <c r="D67" s="123"/>
      <c r="E67" s="150">
        <v>810505</v>
      </c>
      <c r="F67" s="151" t="s">
        <v>791</v>
      </c>
      <c r="G67" s="152">
        <v>9698222</v>
      </c>
      <c r="I67" s="150">
        <v>810505</v>
      </c>
      <c r="J67" s="151" t="s">
        <v>791</v>
      </c>
      <c r="K67" s="153">
        <v>9698222</v>
      </c>
      <c r="M67" s="150">
        <v>810505</v>
      </c>
      <c r="N67" s="151" t="s">
        <v>792</v>
      </c>
      <c r="O67" s="153">
        <v>9698222</v>
      </c>
      <c r="Q67" s="150">
        <v>810505</v>
      </c>
      <c r="R67" s="151" t="s">
        <v>791</v>
      </c>
      <c r="S67" s="153">
        <v>9698222</v>
      </c>
      <c r="U67" s="150">
        <v>810505</v>
      </c>
      <c r="V67" s="151" t="s">
        <v>791</v>
      </c>
      <c r="W67" s="153">
        <v>9698222</v>
      </c>
      <c r="Y67" s="150">
        <v>810505</v>
      </c>
      <c r="Z67" s="151" t="s">
        <v>791</v>
      </c>
      <c r="AA67" s="153">
        <v>9698222</v>
      </c>
      <c r="AC67" s="150">
        <v>810505</v>
      </c>
      <c r="AD67" s="151" t="s">
        <v>793</v>
      </c>
      <c r="AE67" s="153">
        <v>9698222</v>
      </c>
      <c r="AG67" s="150">
        <v>810505</v>
      </c>
      <c r="AH67" s="151" t="s">
        <v>791</v>
      </c>
      <c r="AI67" s="161">
        <v>9698222</v>
      </c>
      <c r="AJ67" s="146"/>
      <c r="AK67" s="150">
        <v>810505</v>
      </c>
      <c r="AL67" s="151" t="s">
        <v>791</v>
      </c>
      <c r="AM67" s="161">
        <v>9698222</v>
      </c>
      <c r="AO67" s="150">
        <v>810505</v>
      </c>
      <c r="AP67" s="151" t="s">
        <v>793</v>
      </c>
      <c r="AQ67" s="161">
        <v>9698222</v>
      </c>
      <c r="AS67" s="163">
        <v>810505</v>
      </c>
      <c r="AT67" s="148" t="s">
        <v>793</v>
      </c>
      <c r="AU67" s="161">
        <v>9698222</v>
      </c>
    </row>
    <row r="68" spans="1:47" ht="15" x14ac:dyDescent="0.25">
      <c r="A68" s="155">
        <v>8106</v>
      </c>
      <c r="B68" s="156" t="s">
        <v>794</v>
      </c>
      <c r="C68" s="156">
        <v>17641221.59</v>
      </c>
      <c r="E68" s="150">
        <v>810606</v>
      </c>
      <c r="F68" s="151" t="s">
        <v>795</v>
      </c>
      <c r="G68" s="152">
        <v>29929492</v>
      </c>
      <c r="I68" s="150">
        <v>810606</v>
      </c>
      <c r="J68" s="151" t="s">
        <v>795</v>
      </c>
      <c r="K68" s="153">
        <v>29929492</v>
      </c>
      <c r="M68" s="150">
        <v>810606</v>
      </c>
      <c r="N68" s="151" t="s">
        <v>796</v>
      </c>
      <c r="O68" s="153">
        <v>29929492</v>
      </c>
      <c r="Q68" s="150">
        <v>810606</v>
      </c>
      <c r="R68" s="151" t="s">
        <v>795</v>
      </c>
      <c r="S68" s="153">
        <v>29929492</v>
      </c>
      <c r="U68" s="150">
        <v>810606</v>
      </c>
      <c r="V68" s="151" t="s">
        <v>795</v>
      </c>
      <c r="W68" s="153">
        <v>29929492</v>
      </c>
      <c r="Y68" s="150">
        <v>810606</v>
      </c>
      <c r="Z68" s="151" t="s">
        <v>795</v>
      </c>
      <c r="AA68" s="153">
        <v>29929492</v>
      </c>
      <c r="AC68" s="150">
        <v>810606</v>
      </c>
      <c r="AD68" s="151" t="s">
        <v>797</v>
      </c>
      <c r="AE68" s="153">
        <v>29929492</v>
      </c>
      <c r="AG68" s="150">
        <v>810606</v>
      </c>
      <c r="AH68" s="151" t="s">
        <v>795</v>
      </c>
      <c r="AI68" s="161">
        <v>29929492</v>
      </c>
      <c r="AJ68" s="146"/>
      <c r="AK68" s="150">
        <v>810606</v>
      </c>
      <c r="AL68" s="151" t="s">
        <v>795</v>
      </c>
      <c r="AM68" s="161">
        <v>29929492</v>
      </c>
      <c r="AO68" s="150">
        <v>810606</v>
      </c>
      <c r="AP68" s="151" t="s">
        <v>797</v>
      </c>
      <c r="AQ68" s="161">
        <v>29929492</v>
      </c>
      <c r="AS68" s="163">
        <v>810606</v>
      </c>
      <c r="AT68" s="148" t="s">
        <v>797</v>
      </c>
      <c r="AU68" s="161">
        <v>29929492</v>
      </c>
    </row>
    <row r="69" spans="1:47" ht="25.5" x14ac:dyDescent="0.25">
      <c r="A69" s="155">
        <v>8201</v>
      </c>
      <c r="B69" s="156" t="s">
        <v>798</v>
      </c>
      <c r="C69" s="156">
        <v>77868245.060000002</v>
      </c>
      <c r="E69" s="150">
        <v>820101</v>
      </c>
      <c r="F69" s="151" t="s">
        <v>799</v>
      </c>
      <c r="G69" s="152">
        <v>75990604</v>
      </c>
      <c r="I69" s="150">
        <v>820101</v>
      </c>
      <c r="J69" s="151" t="s">
        <v>799</v>
      </c>
      <c r="K69" s="153">
        <v>75990604</v>
      </c>
      <c r="M69" s="150">
        <v>820101</v>
      </c>
      <c r="N69" s="151" t="s">
        <v>800</v>
      </c>
      <c r="O69" s="153">
        <v>75990604</v>
      </c>
      <c r="Q69" s="150">
        <v>820101</v>
      </c>
      <c r="R69" s="151" t="s">
        <v>799</v>
      </c>
      <c r="S69" s="153">
        <v>75990604</v>
      </c>
      <c r="U69" s="150">
        <v>820101</v>
      </c>
      <c r="V69" s="151" t="s">
        <v>799</v>
      </c>
      <c r="W69" s="153">
        <v>75990604</v>
      </c>
      <c r="Y69" s="150">
        <v>820101</v>
      </c>
      <c r="Z69" s="151" t="s">
        <v>799</v>
      </c>
      <c r="AA69" s="153">
        <v>75990604</v>
      </c>
      <c r="AC69" s="150">
        <v>820101</v>
      </c>
      <c r="AD69" s="151" t="s">
        <v>801</v>
      </c>
      <c r="AE69" s="153">
        <v>75990604</v>
      </c>
      <c r="AG69" s="150">
        <v>820101</v>
      </c>
      <c r="AH69" s="151" t="s">
        <v>799</v>
      </c>
      <c r="AI69" s="161">
        <v>75990604</v>
      </c>
      <c r="AJ69" s="146"/>
      <c r="AK69" s="150">
        <v>820101</v>
      </c>
      <c r="AL69" s="151" t="s">
        <v>799</v>
      </c>
      <c r="AM69" s="161">
        <v>75990604</v>
      </c>
      <c r="AO69" s="150">
        <v>820101</v>
      </c>
      <c r="AP69" s="151" t="s">
        <v>801</v>
      </c>
      <c r="AQ69" s="161">
        <v>75990604</v>
      </c>
      <c r="AS69" s="163">
        <v>820101</v>
      </c>
      <c r="AT69" s="148" t="s">
        <v>801</v>
      </c>
      <c r="AU69" s="161">
        <v>75990604</v>
      </c>
    </row>
    <row r="70" spans="1:47" ht="15" x14ac:dyDescent="0.25">
      <c r="A70" s="157"/>
      <c r="B70" s="129"/>
      <c r="C70" s="129"/>
      <c r="D70" s="123"/>
      <c r="E70" s="158"/>
      <c r="F70" s="159"/>
      <c r="G70" s="160"/>
      <c r="H70" s="123"/>
      <c r="I70" s="150">
        <v>820102</v>
      </c>
      <c r="J70" s="151" t="s">
        <v>802</v>
      </c>
      <c r="K70" s="153">
        <v>0</v>
      </c>
      <c r="M70" s="150">
        <v>820102</v>
      </c>
      <c r="N70" s="151" t="s">
        <v>803</v>
      </c>
      <c r="O70" s="153">
        <v>0</v>
      </c>
      <c r="Q70" s="150">
        <v>820102</v>
      </c>
      <c r="R70" s="151" t="s">
        <v>802</v>
      </c>
      <c r="S70" s="153">
        <v>0</v>
      </c>
      <c r="U70" s="150">
        <v>820102</v>
      </c>
      <c r="V70" s="151" t="s">
        <v>802</v>
      </c>
      <c r="W70" s="153">
        <v>500000</v>
      </c>
      <c r="Y70" s="150">
        <v>820102</v>
      </c>
      <c r="Z70" s="151" t="s">
        <v>802</v>
      </c>
      <c r="AA70" s="153">
        <v>500000</v>
      </c>
      <c r="AC70" s="150">
        <v>820102</v>
      </c>
      <c r="AD70" s="151" t="s">
        <v>804</v>
      </c>
      <c r="AE70" s="153">
        <v>500000</v>
      </c>
      <c r="AG70" s="150">
        <v>820102</v>
      </c>
      <c r="AH70" s="151" t="s">
        <v>802</v>
      </c>
      <c r="AI70" s="161">
        <v>650000</v>
      </c>
      <c r="AJ70" s="146"/>
      <c r="AK70" s="150">
        <v>820102</v>
      </c>
      <c r="AL70" s="151" t="s">
        <v>802</v>
      </c>
      <c r="AM70" s="161">
        <v>650000</v>
      </c>
      <c r="AO70" s="150">
        <v>820102</v>
      </c>
      <c r="AP70" s="151" t="s">
        <v>804</v>
      </c>
      <c r="AQ70" s="161">
        <v>650000</v>
      </c>
      <c r="AS70" s="163">
        <v>820102</v>
      </c>
      <c r="AT70" s="148" t="s">
        <v>804</v>
      </c>
      <c r="AU70" s="161">
        <v>650000</v>
      </c>
    </row>
    <row r="71" spans="1:47" ht="38.25" x14ac:dyDescent="0.25">
      <c r="A71" s="155">
        <v>8202</v>
      </c>
      <c r="B71" s="156" t="s">
        <v>805</v>
      </c>
      <c r="C71" s="156">
        <v>185589863.16999999</v>
      </c>
      <c r="E71" s="150">
        <v>820202</v>
      </c>
      <c r="F71" s="151" t="s">
        <v>806</v>
      </c>
      <c r="G71" s="152">
        <v>202075921</v>
      </c>
      <c r="I71" s="150">
        <v>820202</v>
      </c>
      <c r="J71" s="151" t="s">
        <v>806</v>
      </c>
      <c r="K71" s="153">
        <v>202075921</v>
      </c>
      <c r="M71" s="150">
        <v>820202</v>
      </c>
      <c r="N71" s="151" t="s">
        <v>807</v>
      </c>
      <c r="O71" s="153">
        <v>202075921</v>
      </c>
      <c r="Q71" s="150">
        <v>820202</v>
      </c>
      <c r="R71" s="151" t="s">
        <v>806</v>
      </c>
      <c r="S71" s="153">
        <v>204046525</v>
      </c>
      <c r="U71" s="150">
        <v>820202</v>
      </c>
      <c r="V71" s="151" t="s">
        <v>806</v>
      </c>
      <c r="W71" s="153">
        <v>204046525</v>
      </c>
      <c r="Y71" s="150">
        <v>820202</v>
      </c>
      <c r="Z71" s="151" t="s">
        <v>806</v>
      </c>
      <c r="AA71" s="153">
        <v>204046525</v>
      </c>
      <c r="AC71" s="150">
        <v>820202</v>
      </c>
      <c r="AD71" s="151" t="s">
        <v>808</v>
      </c>
      <c r="AE71" s="153">
        <v>204046525</v>
      </c>
      <c r="AG71" s="150">
        <v>820202</v>
      </c>
      <c r="AH71" s="151" t="s">
        <v>806</v>
      </c>
      <c r="AI71" s="161">
        <v>204046525</v>
      </c>
      <c r="AJ71" s="146"/>
      <c r="AK71" s="150">
        <v>820202</v>
      </c>
      <c r="AL71" s="151" t="s">
        <v>806</v>
      </c>
      <c r="AM71" s="161">
        <v>204046525</v>
      </c>
      <c r="AO71" s="150">
        <v>820202</v>
      </c>
      <c r="AP71" s="151" t="s">
        <v>808</v>
      </c>
      <c r="AQ71" s="161">
        <v>204046525</v>
      </c>
      <c r="AS71" s="163">
        <v>820202</v>
      </c>
      <c r="AT71" s="148" t="s">
        <v>808</v>
      </c>
      <c r="AU71" s="161">
        <v>204046525</v>
      </c>
    </row>
    <row r="72" spans="1:47" ht="15" x14ac:dyDescent="0.25">
      <c r="A72" s="157"/>
      <c r="B72" s="129"/>
      <c r="C72" s="129"/>
      <c r="D72" s="123"/>
      <c r="E72" s="158"/>
      <c r="F72" s="159"/>
      <c r="G72" s="160"/>
      <c r="H72" s="123"/>
      <c r="I72" s="150">
        <v>820203</v>
      </c>
      <c r="J72" s="151" t="s">
        <v>809</v>
      </c>
      <c r="K72" s="153">
        <v>0</v>
      </c>
      <c r="M72" s="150">
        <v>820203</v>
      </c>
      <c r="N72" s="151" t="s">
        <v>810</v>
      </c>
      <c r="O72" s="153">
        <v>0</v>
      </c>
      <c r="Q72" s="150">
        <v>820203</v>
      </c>
      <c r="R72" s="151" t="s">
        <v>809</v>
      </c>
      <c r="S72" s="153">
        <v>0</v>
      </c>
      <c r="U72" s="150">
        <v>820203</v>
      </c>
      <c r="V72" s="151" t="s">
        <v>809</v>
      </c>
      <c r="W72" s="153">
        <v>500000</v>
      </c>
      <c r="Y72" s="150">
        <v>820203</v>
      </c>
      <c r="Z72" s="151" t="s">
        <v>809</v>
      </c>
      <c r="AA72" s="153">
        <v>500000</v>
      </c>
      <c r="AC72" s="150">
        <v>820203</v>
      </c>
      <c r="AD72" s="151" t="s">
        <v>811</v>
      </c>
      <c r="AE72" s="153">
        <v>500000</v>
      </c>
      <c r="AG72" s="150">
        <v>820203</v>
      </c>
      <c r="AH72" s="151" t="s">
        <v>809</v>
      </c>
      <c r="AI72" s="161">
        <v>750000</v>
      </c>
      <c r="AJ72" s="146"/>
      <c r="AK72" s="150">
        <v>820203</v>
      </c>
      <c r="AL72" s="151" t="s">
        <v>809</v>
      </c>
      <c r="AM72" s="161">
        <v>750000</v>
      </c>
      <c r="AO72" s="150">
        <v>820203</v>
      </c>
      <c r="AP72" s="151" t="s">
        <v>811</v>
      </c>
      <c r="AQ72" s="161">
        <v>750000</v>
      </c>
      <c r="AS72" s="163">
        <v>820203</v>
      </c>
      <c r="AT72" s="148" t="s">
        <v>811</v>
      </c>
      <c r="AU72" s="161">
        <v>750000</v>
      </c>
    </row>
    <row r="73" spans="1:47" ht="15" x14ac:dyDescent="0.25">
      <c r="A73" s="157"/>
      <c r="B73" s="129"/>
      <c r="C73" s="129"/>
      <c r="D73" s="123"/>
      <c r="E73" s="158"/>
      <c r="F73" s="159"/>
      <c r="G73" s="160"/>
      <c r="H73" s="123"/>
      <c r="I73" s="158"/>
      <c r="J73" s="159"/>
      <c r="K73" s="162"/>
      <c r="L73" s="123"/>
      <c r="M73" s="158"/>
      <c r="N73" s="159"/>
      <c r="O73" s="162"/>
      <c r="P73" s="123"/>
      <c r="Q73" s="158"/>
      <c r="R73" s="159"/>
      <c r="S73" s="162"/>
      <c r="T73" s="123"/>
      <c r="U73" s="158"/>
      <c r="V73" s="159"/>
      <c r="W73" s="162"/>
      <c r="X73" s="123"/>
      <c r="Y73" s="158"/>
      <c r="Z73" s="159"/>
      <c r="AA73" s="162"/>
      <c r="AB73" s="123"/>
      <c r="AC73" s="150">
        <v>830202</v>
      </c>
      <c r="AD73" s="151" t="s">
        <v>812</v>
      </c>
      <c r="AE73" s="153">
        <v>0</v>
      </c>
      <c r="AG73" s="150">
        <v>830202</v>
      </c>
      <c r="AH73" s="151" t="s">
        <v>813</v>
      </c>
      <c r="AI73" s="161">
        <v>500</v>
      </c>
      <c r="AJ73" s="146"/>
      <c r="AK73" s="150">
        <v>830202</v>
      </c>
      <c r="AL73" s="151" t="s">
        <v>813</v>
      </c>
      <c r="AM73" s="161">
        <v>500</v>
      </c>
      <c r="AO73" s="150">
        <v>830202</v>
      </c>
      <c r="AP73" s="151" t="s">
        <v>812</v>
      </c>
      <c r="AQ73" s="161">
        <v>500</v>
      </c>
      <c r="AS73" s="163">
        <v>830202</v>
      </c>
      <c r="AT73" s="148" t="s">
        <v>812</v>
      </c>
      <c r="AU73" s="161">
        <v>500</v>
      </c>
    </row>
    <row r="74" spans="1:47" ht="15" x14ac:dyDescent="0.25">
      <c r="A74" s="155">
        <v>8303</v>
      </c>
      <c r="B74" s="156" t="s">
        <v>814</v>
      </c>
      <c r="C74" s="156">
        <v>10070260.199999999</v>
      </c>
      <c r="E74" s="150">
        <v>830303</v>
      </c>
      <c r="F74" s="151" t="s">
        <v>815</v>
      </c>
      <c r="G74" s="152">
        <v>10070260.199999999</v>
      </c>
      <c r="I74" s="150">
        <v>830303</v>
      </c>
      <c r="J74" s="151" t="s">
        <v>815</v>
      </c>
      <c r="K74" s="153">
        <v>10070260.199999999</v>
      </c>
      <c r="M74" s="150">
        <v>830303</v>
      </c>
      <c r="N74" s="151" t="s">
        <v>816</v>
      </c>
      <c r="O74" s="153">
        <v>10070260.199999999</v>
      </c>
      <c r="Q74" s="150">
        <v>830303</v>
      </c>
      <c r="R74" s="151" t="s">
        <v>815</v>
      </c>
      <c r="S74" s="153">
        <v>10070260.199999999</v>
      </c>
      <c r="U74" s="150">
        <v>830303</v>
      </c>
      <c r="V74" s="151" t="s">
        <v>815</v>
      </c>
      <c r="W74" s="153">
        <v>10070260.199999999</v>
      </c>
      <c r="Y74" s="163">
        <v>830303</v>
      </c>
      <c r="Z74" s="148" t="s">
        <v>815</v>
      </c>
      <c r="AA74" s="164">
        <v>13020660.199999999</v>
      </c>
      <c r="AC74" s="150">
        <v>830303</v>
      </c>
      <c r="AD74" s="151" t="s">
        <v>817</v>
      </c>
      <c r="AE74" s="153">
        <v>13840660.199999999</v>
      </c>
      <c r="AG74" s="150">
        <v>830303</v>
      </c>
      <c r="AH74" s="151" t="s">
        <v>815</v>
      </c>
      <c r="AI74" s="161">
        <v>26790660.199999999</v>
      </c>
      <c r="AJ74" s="146"/>
      <c r="AK74" s="150">
        <v>830303</v>
      </c>
      <c r="AL74" s="151" t="s">
        <v>815</v>
      </c>
      <c r="AM74" s="161">
        <v>26846100.199999999</v>
      </c>
      <c r="AO74" s="150">
        <v>830303</v>
      </c>
      <c r="AP74" s="151" t="s">
        <v>817</v>
      </c>
      <c r="AQ74" s="161">
        <v>26846100.199999999</v>
      </c>
      <c r="AS74" s="163">
        <v>830303</v>
      </c>
      <c r="AT74" s="148" t="s">
        <v>817</v>
      </c>
      <c r="AU74" s="161">
        <v>28516100.199999999</v>
      </c>
    </row>
    <row r="75" spans="1:47" ht="15" x14ac:dyDescent="0.25">
      <c r="A75" s="157"/>
      <c r="B75" s="129"/>
      <c r="C75" s="129"/>
      <c r="D75" s="123"/>
      <c r="E75" s="158"/>
      <c r="F75" s="159"/>
      <c r="G75" s="160"/>
      <c r="H75" s="123"/>
      <c r="I75" s="158"/>
      <c r="J75" s="159"/>
      <c r="K75" s="162"/>
      <c r="L75" s="123"/>
      <c r="M75" s="158"/>
      <c r="N75" s="159"/>
      <c r="O75" s="162"/>
      <c r="P75" s="123"/>
      <c r="Q75" s="158"/>
      <c r="R75" s="159"/>
      <c r="S75" s="162"/>
      <c r="T75" s="123"/>
      <c r="U75" s="158"/>
      <c r="V75" s="159"/>
      <c r="W75" s="162"/>
      <c r="X75" s="123"/>
      <c r="Y75" s="158"/>
      <c r="Z75" s="159"/>
      <c r="AA75" s="162"/>
      <c r="AB75" s="123"/>
      <c r="AC75" s="158"/>
      <c r="AD75" s="159"/>
      <c r="AE75" s="162"/>
      <c r="AF75" s="123"/>
      <c r="AG75" s="158"/>
      <c r="AH75" s="159"/>
      <c r="AI75" s="203"/>
      <c r="AJ75" s="204"/>
      <c r="AK75" s="158"/>
      <c r="AL75" s="159"/>
      <c r="AM75" s="203"/>
      <c r="AN75" s="123"/>
      <c r="AO75" s="158"/>
      <c r="AP75" s="159"/>
      <c r="AQ75" s="203"/>
      <c r="AR75" s="123"/>
      <c r="AS75" s="163">
        <v>830390</v>
      </c>
      <c r="AT75" s="148" t="s">
        <v>1782</v>
      </c>
      <c r="AU75" s="161">
        <v>7712893.6699999999</v>
      </c>
    </row>
    <row r="76" spans="1:47" ht="15" x14ac:dyDescent="0.25">
      <c r="A76" s="157"/>
      <c r="B76" s="129"/>
      <c r="C76" s="129"/>
      <c r="D76" s="123"/>
      <c r="E76" s="158"/>
      <c r="F76" s="159"/>
      <c r="G76" s="160"/>
      <c r="H76" s="123"/>
      <c r="I76" s="158"/>
      <c r="J76" s="159"/>
      <c r="K76" s="162"/>
      <c r="L76" s="123"/>
      <c r="M76" s="158"/>
      <c r="N76" s="159"/>
      <c r="O76" s="162"/>
      <c r="P76" s="123"/>
      <c r="Q76" s="158"/>
      <c r="R76" s="159"/>
      <c r="S76" s="162"/>
      <c r="T76" s="123"/>
      <c r="U76" s="158"/>
      <c r="V76" s="159"/>
      <c r="W76" s="162"/>
      <c r="X76" s="123"/>
      <c r="Y76" s="163">
        <v>830401</v>
      </c>
      <c r="Z76" s="148" t="s">
        <v>818</v>
      </c>
      <c r="AA76" s="164">
        <v>810546</v>
      </c>
      <c r="AC76" s="150">
        <v>830401</v>
      </c>
      <c r="AD76" s="151" t="s">
        <v>819</v>
      </c>
      <c r="AE76" s="153">
        <v>810546</v>
      </c>
      <c r="AG76" s="150">
        <v>830401</v>
      </c>
      <c r="AH76" s="151" t="s">
        <v>818</v>
      </c>
      <c r="AI76" s="161">
        <v>810546</v>
      </c>
      <c r="AJ76" s="146"/>
      <c r="AK76" s="150">
        <v>830401</v>
      </c>
      <c r="AL76" s="151" t="s">
        <v>818</v>
      </c>
      <c r="AM76" s="161">
        <v>810546</v>
      </c>
      <c r="AO76" s="150">
        <v>830401</v>
      </c>
      <c r="AP76" s="151" t="s">
        <v>819</v>
      </c>
      <c r="AQ76" s="161">
        <v>810546</v>
      </c>
      <c r="AS76" s="163">
        <v>830401</v>
      </c>
      <c r="AT76" s="148" t="s">
        <v>819</v>
      </c>
      <c r="AU76" s="161">
        <v>810546</v>
      </c>
    </row>
    <row r="77" spans="1:47" ht="15" x14ac:dyDescent="0.25">
      <c r="A77" s="157"/>
      <c r="B77" s="129"/>
      <c r="C77" s="129"/>
      <c r="D77" s="123"/>
      <c r="E77" s="165"/>
      <c r="F77" s="165"/>
      <c r="G77" s="165"/>
      <c r="H77" s="123"/>
      <c r="I77" s="150">
        <v>830404</v>
      </c>
      <c r="J77" s="151" t="s">
        <v>820</v>
      </c>
      <c r="K77" s="153">
        <v>0</v>
      </c>
      <c r="M77" s="150">
        <v>830404</v>
      </c>
      <c r="N77" s="151" t="s">
        <v>821</v>
      </c>
      <c r="O77" s="153">
        <v>0</v>
      </c>
      <c r="Q77" s="150">
        <v>830404</v>
      </c>
      <c r="R77" s="151" t="s">
        <v>820</v>
      </c>
      <c r="S77" s="153">
        <v>0</v>
      </c>
      <c r="U77" s="150">
        <v>830404</v>
      </c>
      <c r="V77" s="151" t="s">
        <v>820</v>
      </c>
      <c r="W77" s="153">
        <v>0</v>
      </c>
      <c r="Y77" s="163">
        <v>830404</v>
      </c>
      <c r="Z77" s="148" t="s">
        <v>820</v>
      </c>
      <c r="AA77" s="164">
        <v>0</v>
      </c>
      <c r="AC77" s="150">
        <v>830404</v>
      </c>
      <c r="AD77" s="151" t="s">
        <v>822</v>
      </c>
      <c r="AE77" s="153">
        <v>0</v>
      </c>
      <c r="AG77" s="150">
        <v>830404</v>
      </c>
      <c r="AH77" s="151" t="s">
        <v>820</v>
      </c>
      <c r="AI77" s="161">
        <v>15100</v>
      </c>
      <c r="AJ77" s="146"/>
      <c r="AK77" s="150">
        <v>830404</v>
      </c>
      <c r="AL77" s="151" t="s">
        <v>820</v>
      </c>
      <c r="AM77" s="161">
        <v>15100</v>
      </c>
      <c r="AO77" s="150">
        <v>830404</v>
      </c>
      <c r="AP77" s="151" t="s">
        <v>822</v>
      </c>
      <c r="AQ77" s="161">
        <v>15100</v>
      </c>
      <c r="AS77" s="163">
        <v>830404</v>
      </c>
      <c r="AT77" s="148" t="s">
        <v>822</v>
      </c>
      <c r="AU77" s="161">
        <v>15100</v>
      </c>
    </row>
    <row r="78" spans="1:47" ht="15" x14ac:dyDescent="0.25">
      <c r="A78" s="157"/>
      <c r="B78" s="129"/>
      <c r="C78" s="129"/>
      <c r="D78" s="123"/>
      <c r="E78" s="165"/>
      <c r="F78" s="165"/>
      <c r="G78" s="165"/>
      <c r="H78" s="123"/>
      <c r="I78" s="158"/>
      <c r="J78" s="159"/>
      <c r="K78" s="162"/>
      <c r="L78" s="123"/>
      <c r="M78" s="158"/>
      <c r="N78" s="159"/>
      <c r="O78" s="162"/>
      <c r="P78" s="123"/>
      <c r="Q78" s="158"/>
      <c r="R78" s="159"/>
      <c r="S78" s="162"/>
      <c r="T78" s="123"/>
      <c r="U78" s="158"/>
      <c r="V78" s="159"/>
      <c r="W78" s="162"/>
      <c r="X78" s="123"/>
      <c r="Y78" s="158"/>
      <c r="Z78" s="159"/>
      <c r="AA78" s="162"/>
      <c r="AB78" s="123"/>
      <c r="AC78" s="158"/>
      <c r="AD78" s="159"/>
      <c r="AE78" s="162"/>
      <c r="AF78" s="123"/>
      <c r="AG78" s="150">
        <v>830701</v>
      </c>
      <c r="AH78" s="151" t="s">
        <v>823</v>
      </c>
      <c r="AI78" s="161">
        <v>12389955.02</v>
      </c>
      <c r="AJ78" s="146"/>
      <c r="AK78" s="150">
        <v>830701</v>
      </c>
      <c r="AL78" s="151" t="s">
        <v>823</v>
      </c>
      <c r="AM78" s="161">
        <v>12389955.02</v>
      </c>
      <c r="AO78" s="150">
        <v>830701</v>
      </c>
      <c r="AP78" s="151" t="s">
        <v>824</v>
      </c>
      <c r="AQ78" s="161">
        <v>12389955.02</v>
      </c>
      <c r="AS78" s="163">
        <v>830701</v>
      </c>
      <c r="AT78" s="148" t="s">
        <v>824</v>
      </c>
      <c r="AU78" s="161">
        <v>12389955.02</v>
      </c>
    </row>
    <row r="79" spans="1:47" ht="15" x14ac:dyDescent="0.25">
      <c r="A79" s="157"/>
      <c r="B79" s="129"/>
      <c r="C79" s="129"/>
      <c r="D79" s="123"/>
      <c r="E79" s="165"/>
      <c r="F79" s="165"/>
      <c r="G79" s="165"/>
      <c r="H79" s="123"/>
      <c r="I79" s="158"/>
      <c r="J79" s="159"/>
      <c r="K79" s="162"/>
      <c r="L79" s="123"/>
      <c r="M79" s="158"/>
      <c r="N79" s="159"/>
      <c r="O79" s="162"/>
      <c r="P79" s="123"/>
      <c r="Q79" s="158"/>
      <c r="R79" s="159"/>
      <c r="S79" s="162"/>
      <c r="T79" s="123"/>
      <c r="U79" s="158"/>
      <c r="V79" s="159"/>
      <c r="W79" s="162"/>
      <c r="X79" s="123"/>
      <c r="Y79" s="163">
        <v>830909</v>
      </c>
      <c r="Z79" s="148" t="s">
        <v>825</v>
      </c>
      <c r="AA79" s="164">
        <v>231000</v>
      </c>
      <c r="AC79" s="150">
        <v>830909</v>
      </c>
      <c r="AD79" s="151" t="s">
        <v>826</v>
      </c>
      <c r="AE79" s="153">
        <v>2420625</v>
      </c>
      <c r="AG79" s="150">
        <v>830909</v>
      </c>
      <c r="AH79" s="151" t="s">
        <v>825</v>
      </c>
      <c r="AI79" s="161">
        <v>2476140</v>
      </c>
      <c r="AJ79" s="146"/>
      <c r="AK79" s="150">
        <v>830909</v>
      </c>
      <c r="AL79" s="151" t="s">
        <v>825</v>
      </c>
      <c r="AM79" s="161">
        <v>2523660</v>
      </c>
      <c r="AO79" s="150">
        <v>830909</v>
      </c>
      <c r="AP79" s="151" t="s">
        <v>826</v>
      </c>
      <c r="AQ79" s="161">
        <v>2523660</v>
      </c>
      <c r="AS79" s="163">
        <v>830909</v>
      </c>
      <c r="AT79" s="148" t="s">
        <v>826</v>
      </c>
      <c r="AU79" s="161">
        <v>2523660</v>
      </c>
    </row>
    <row r="80" spans="1:47" ht="15" x14ac:dyDescent="0.25">
      <c r="A80" s="157"/>
      <c r="B80" s="129"/>
      <c r="C80" s="129"/>
      <c r="D80" s="123"/>
      <c r="E80" s="150">
        <v>840101</v>
      </c>
      <c r="F80" s="151" t="s">
        <v>827</v>
      </c>
      <c r="G80" s="152">
        <v>0</v>
      </c>
      <c r="I80" s="150">
        <v>840101</v>
      </c>
      <c r="J80" s="151" t="s">
        <v>827</v>
      </c>
      <c r="K80" s="153">
        <v>0</v>
      </c>
      <c r="M80" s="150">
        <v>840101</v>
      </c>
      <c r="N80" s="151" t="s">
        <v>828</v>
      </c>
      <c r="O80" s="153">
        <v>0</v>
      </c>
      <c r="Q80" s="150">
        <v>840101</v>
      </c>
      <c r="R80" s="151" t="s">
        <v>827</v>
      </c>
      <c r="S80" s="153">
        <v>0</v>
      </c>
      <c r="U80" s="150">
        <v>840101</v>
      </c>
      <c r="V80" s="151" t="s">
        <v>827</v>
      </c>
      <c r="W80" s="153">
        <v>0</v>
      </c>
      <c r="Y80" s="163">
        <v>840101</v>
      </c>
      <c r="Z80" s="148" t="s">
        <v>827</v>
      </c>
      <c r="AA80" s="164">
        <v>0</v>
      </c>
      <c r="AC80" s="150">
        <v>840101</v>
      </c>
      <c r="AD80" s="151" t="s">
        <v>829</v>
      </c>
      <c r="AE80" s="153">
        <v>0</v>
      </c>
      <c r="AG80" s="150">
        <v>840101</v>
      </c>
      <c r="AH80" s="151" t="s">
        <v>827</v>
      </c>
      <c r="AI80" s="161">
        <v>0</v>
      </c>
      <c r="AJ80" s="146"/>
      <c r="AK80" s="150">
        <v>840101</v>
      </c>
      <c r="AL80" s="151" t="s">
        <v>827</v>
      </c>
      <c r="AM80" s="161">
        <v>0</v>
      </c>
      <c r="AO80" s="150">
        <v>840101</v>
      </c>
      <c r="AP80" s="151" t="s">
        <v>829</v>
      </c>
      <c r="AQ80" s="161">
        <v>0</v>
      </c>
      <c r="AS80" s="163">
        <v>840101</v>
      </c>
      <c r="AT80" s="148" t="s">
        <v>829</v>
      </c>
      <c r="AU80" s="161">
        <v>0</v>
      </c>
    </row>
    <row r="81" spans="1:47" ht="15" x14ac:dyDescent="0.25">
      <c r="A81" s="155">
        <v>8402</v>
      </c>
      <c r="B81" s="156" t="s">
        <v>830</v>
      </c>
      <c r="C81" s="156">
        <v>4441825.8099999996</v>
      </c>
      <c r="E81" s="150">
        <v>840202</v>
      </c>
      <c r="F81" s="151" t="s">
        <v>831</v>
      </c>
      <c r="G81" s="152">
        <v>4441825.8099999996</v>
      </c>
      <c r="I81" s="150">
        <v>840202</v>
      </c>
      <c r="J81" s="151" t="s">
        <v>831</v>
      </c>
      <c r="K81" s="153">
        <v>4441825.8099999996</v>
      </c>
      <c r="M81" s="150">
        <v>840202</v>
      </c>
      <c r="N81" s="151" t="s">
        <v>832</v>
      </c>
      <c r="O81" s="153">
        <v>4441825.8099999996</v>
      </c>
      <c r="Q81" s="150">
        <v>840202</v>
      </c>
      <c r="R81" s="151" t="s">
        <v>831</v>
      </c>
      <c r="S81" s="153">
        <v>4441825.8099999996</v>
      </c>
      <c r="U81" s="150">
        <v>840202</v>
      </c>
      <c r="V81" s="151" t="s">
        <v>831</v>
      </c>
      <c r="W81" s="153">
        <v>4441825.8099999996</v>
      </c>
      <c r="Y81" s="163">
        <v>840202</v>
      </c>
      <c r="Z81" s="148" t="s">
        <v>831</v>
      </c>
      <c r="AA81" s="164">
        <v>4441825.8099999996</v>
      </c>
      <c r="AC81" s="163">
        <v>840202</v>
      </c>
      <c r="AD81" s="148" t="s">
        <v>833</v>
      </c>
      <c r="AE81" s="164">
        <v>4441825.8099999996</v>
      </c>
      <c r="AG81" s="150">
        <v>840202</v>
      </c>
      <c r="AH81" s="151" t="s">
        <v>831</v>
      </c>
      <c r="AI81" s="161">
        <v>4441825.8099999996</v>
      </c>
      <c r="AJ81" s="146"/>
      <c r="AK81" s="150">
        <v>840202</v>
      </c>
      <c r="AL81" s="151" t="s">
        <v>831</v>
      </c>
      <c r="AM81" s="161">
        <v>4441825.8099999996</v>
      </c>
      <c r="AO81" s="150">
        <v>840202</v>
      </c>
      <c r="AP81" s="151" t="s">
        <v>833</v>
      </c>
      <c r="AQ81" s="161">
        <v>4441825.8099999996</v>
      </c>
      <c r="AS81" s="163">
        <v>840202</v>
      </c>
      <c r="AT81" s="148" t="s">
        <v>833</v>
      </c>
      <c r="AU81" s="161">
        <v>4441825.8099999996</v>
      </c>
    </row>
    <row r="82" spans="1:47" ht="15" x14ac:dyDescent="0.25">
      <c r="A82" s="157"/>
      <c r="B82" s="129"/>
      <c r="C82" s="129"/>
      <c r="D82" s="123"/>
      <c r="E82" s="150">
        <v>840303</v>
      </c>
      <c r="F82" s="151" t="s">
        <v>834</v>
      </c>
      <c r="G82" s="152">
        <v>3553953</v>
      </c>
      <c r="I82" s="150">
        <v>840303</v>
      </c>
      <c r="J82" s="151" t="s">
        <v>834</v>
      </c>
      <c r="K82" s="153">
        <v>3553953</v>
      </c>
      <c r="M82" s="150">
        <v>840303</v>
      </c>
      <c r="N82" s="151" t="s">
        <v>835</v>
      </c>
      <c r="O82" s="153">
        <v>3553953</v>
      </c>
      <c r="Q82" s="150">
        <v>840303</v>
      </c>
      <c r="R82" s="151" t="s">
        <v>834</v>
      </c>
      <c r="S82" s="153">
        <v>3553953</v>
      </c>
      <c r="U82" s="150">
        <v>840303</v>
      </c>
      <c r="V82" s="151" t="s">
        <v>834</v>
      </c>
      <c r="W82" s="153">
        <v>3553953</v>
      </c>
      <c r="Y82" s="150">
        <v>840303</v>
      </c>
      <c r="Z82" s="151" t="s">
        <v>834</v>
      </c>
      <c r="AA82" s="153">
        <v>3553953</v>
      </c>
      <c r="AC82" s="163">
        <v>840303</v>
      </c>
      <c r="AD82" s="148" t="s">
        <v>836</v>
      </c>
      <c r="AE82" s="164">
        <v>3553953</v>
      </c>
      <c r="AG82" s="150">
        <v>840303</v>
      </c>
      <c r="AH82" s="151" t="s">
        <v>834</v>
      </c>
      <c r="AI82" s="161">
        <v>3553953</v>
      </c>
      <c r="AJ82" s="146"/>
      <c r="AK82" s="150">
        <v>840303</v>
      </c>
      <c r="AL82" s="151" t="s">
        <v>834</v>
      </c>
      <c r="AM82" s="161">
        <v>3553953</v>
      </c>
      <c r="AO82" s="150">
        <v>840303</v>
      </c>
      <c r="AP82" s="151" t="s">
        <v>836</v>
      </c>
      <c r="AQ82" s="161">
        <v>3553953</v>
      </c>
      <c r="AS82" s="163">
        <v>840303</v>
      </c>
      <c r="AT82" s="148" t="s">
        <v>836</v>
      </c>
      <c r="AU82" s="161">
        <v>3553953</v>
      </c>
    </row>
    <row r="83" spans="1:47" ht="15" x14ac:dyDescent="0.25">
      <c r="A83" s="155">
        <v>8405</v>
      </c>
      <c r="B83" s="156" t="s">
        <v>837</v>
      </c>
      <c r="C83" s="156">
        <v>1005304.83</v>
      </c>
      <c r="E83" s="150">
        <v>840404</v>
      </c>
      <c r="F83" s="151" t="s">
        <v>838</v>
      </c>
      <c r="G83" s="152">
        <v>1214092</v>
      </c>
      <c r="I83" s="150">
        <v>840404</v>
      </c>
      <c r="J83" s="151" t="s">
        <v>838</v>
      </c>
      <c r="K83" s="153">
        <v>1214092</v>
      </c>
      <c r="M83" s="150">
        <v>840404</v>
      </c>
      <c r="N83" s="151" t="s">
        <v>839</v>
      </c>
      <c r="O83" s="153">
        <v>1214092</v>
      </c>
      <c r="Q83" s="150">
        <v>840404</v>
      </c>
      <c r="R83" s="151" t="s">
        <v>838</v>
      </c>
      <c r="S83" s="153">
        <v>1214092</v>
      </c>
      <c r="U83" s="150">
        <v>840404</v>
      </c>
      <c r="V83" s="151" t="s">
        <v>838</v>
      </c>
      <c r="W83" s="153">
        <v>1214092</v>
      </c>
      <c r="Y83" s="150">
        <v>840404</v>
      </c>
      <c r="Z83" s="151" t="s">
        <v>838</v>
      </c>
      <c r="AA83" s="153">
        <v>1214092</v>
      </c>
      <c r="AC83" s="163">
        <v>840404</v>
      </c>
      <c r="AD83" s="148" t="s">
        <v>840</v>
      </c>
      <c r="AE83" s="164">
        <v>1214092</v>
      </c>
      <c r="AG83" s="150">
        <v>840404</v>
      </c>
      <c r="AH83" s="151" t="s">
        <v>838</v>
      </c>
      <c r="AI83" s="161">
        <v>1214092</v>
      </c>
      <c r="AJ83" s="146"/>
      <c r="AK83" s="150">
        <v>840404</v>
      </c>
      <c r="AL83" s="151" t="s">
        <v>838</v>
      </c>
      <c r="AM83" s="161">
        <v>1214092</v>
      </c>
      <c r="AO83" s="150">
        <v>840404</v>
      </c>
      <c r="AP83" s="151" t="s">
        <v>840</v>
      </c>
      <c r="AQ83" s="161">
        <v>1214092</v>
      </c>
      <c r="AS83" s="163">
        <v>840404</v>
      </c>
      <c r="AT83" s="148" t="s">
        <v>840</v>
      </c>
      <c r="AU83" s="161">
        <v>1214092</v>
      </c>
    </row>
    <row r="84" spans="1:47" ht="15" x14ac:dyDescent="0.25">
      <c r="A84" s="157"/>
      <c r="B84" s="129"/>
      <c r="C84" s="129"/>
      <c r="D84" s="123"/>
      <c r="E84" s="150">
        <v>840505</v>
      </c>
      <c r="F84" s="151" t="s">
        <v>841</v>
      </c>
      <c r="G84" s="152">
        <v>1005304.83</v>
      </c>
      <c r="I84" s="150">
        <v>840505</v>
      </c>
      <c r="J84" s="151" t="s">
        <v>841</v>
      </c>
      <c r="K84" s="153">
        <v>1005304.83</v>
      </c>
      <c r="M84" s="150">
        <v>840505</v>
      </c>
      <c r="N84" s="151" t="s">
        <v>842</v>
      </c>
      <c r="O84" s="153">
        <v>1005304.83</v>
      </c>
      <c r="Q84" s="150">
        <v>840505</v>
      </c>
      <c r="R84" s="151" t="s">
        <v>841</v>
      </c>
      <c r="S84" s="153">
        <v>1005304.83</v>
      </c>
      <c r="U84" s="150">
        <v>840505</v>
      </c>
      <c r="V84" s="151" t="s">
        <v>841</v>
      </c>
      <c r="W84" s="153">
        <v>1005304.83</v>
      </c>
      <c r="Y84" s="150">
        <v>840505</v>
      </c>
      <c r="Z84" s="151" t="s">
        <v>841</v>
      </c>
      <c r="AA84" s="153">
        <v>1005304.83</v>
      </c>
      <c r="AC84" s="163">
        <v>840505</v>
      </c>
      <c r="AD84" s="148" t="s">
        <v>843</v>
      </c>
      <c r="AE84" s="164">
        <v>1005304.83</v>
      </c>
      <c r="AG84" s="150">
        <v>840505</v>
      </c>
      <c r="AH84" s="151" t="s">
        <v>841</v>
      </c>
      <c r="AI84" s="161">
        <v>1005304.83</v>
      </c>
      <c r="AJ84" s="146"/>
      <c r="AK84" s="150">
        <v>840505</v>
      </c>
      <c r="AL84" s="151" t="s">
        <v>841</v>
      </c>
      <c r="AM84" s="161">
        <v>1005304.83</v>
      </c>
      <c r="AO84" s="150">
        <v>840505</v>
      </c>
      <c r="AP84" s="151" t="s">
        <v>843</v>
      </c>
      <c r="AQ84" s="161">
        <v>1005304.83</v>
      </c>
      <c r="AS84" s="163">
        <v>840505</v>
      </c>
      <c r="AT84" s="148" t="s">
        <v>843</v>
      </c>
      <c r="AU84" s="161">
        <v>1005304.83</v>
      </c>
    </row>
    <row r="85" spans="1:47" ht="15" x14ac:dyDescent="0.25">
      <c r="A85" s="157"/>
      <c r="B85" s="129"/>
      <c r="C85" s="129"/>
      <c r="D85" s="123"/>
      <c r="E85" s="150">
        <v>840606</v>
      </c>
      <c r="F85" s="151" t="s">
        <v>841</v>
      </c>
      <c r="G85" s="152">
        <v>0</v>
      </c>
      <c r="I85" s="150">
        <v>840606</v>
      </c>
      <c r="J85" s="151" t="s">
        <v>841</v>
      </c>
      <c r="K85" s="153">
        <v>0</v>
      </c>
      <c r="M85" s="150">
        <v>840606</v>
      </c>
      <c r="N85" s="151" t="s">
        <v>842</v>
      </c>
      <c r="O85" s="153">
        <v>0</v>
      </c>
      <c r="Q85" s="150">
        <v>840606</v>
      </c>
      <c r="R85" s="151" t="s">
        <v>841</v>
      </c>
      <c r="S85" s="153">
        <v>0</v>
      </c>
      <c r="U85" s="150">
        <v>840606</v>
      </c>
      <c r="V85" s="151" t="s">
        <v>841</v>
      </c>
      <c r="W85" s="153">
        <v>0</v>
      </c>
      <c r="Y85" s="150">
        <v>840606</v>
      </c>
      <c r="Z85" s="151" t="s">
        <v>841</v>
      </c>
      <c r="AA85" s="153">
        <v>0</v>
      </c>
      <c r="AC85" s="163">
        <v>840606</v>
      </c>
      <c r="AD85" s="148" t="s">
        <v>843</v>
      </c>
      <c r="AE85" s="164">
        <v>0</v>
      </c>
      <c r="AG85" s="150">
        <v>840606</v>
      </c>
      <c r="AH85" s="151" t="s">
        <v>841</v>
      </c>
      <c r="AI85" s="161">
        <v>6000</v>
      </c>
      <c r="AJ85" s="146"/>
      <c r="AK85" s="150">
        <v>840606</v>
      </c>
      <c r="AL85" s="151" t="s">
        <v>841</v>
      </c>
      <c r="AM85" s="161">
        <v>6000</v>
      </c>
      <c r="AO85" s="150">
        <v>840606</v>
      </c>
      <c r="AP85" s="151" t="s">
        <v>843</v>
      </c>
      <c r="AQ85" s="161">
        <v>6000</v>
      </c>
      <c r="AS85" s="163">
        <v>840606</v>
      </c>
      <c r="AT85" s="148" t="s">
        <v>843</v>
      </c>
      <c r="AU85" s="161">
        <v>6000</v>
      </c>
    </row>
    <row r="86" spans="1:47" ht="15" x14ac:dyDescent="0.25">
      <c r="A86" s="157"/>
      <c r="B86" s="129"/>
      <c r="C86" s="129"/>
      <c r="D86" s="123"/>
      <c r="E86" s="150">
        <v>80116</v>
      </c>
      <c r="F86" s="151" t="s">
        <v>844</v>
      </c>
      <c r="G86" s="152">
        <v>34089300.82</v>
      </c>
      <c r="I86" s="150">
        <v>80116</v>
      </c>
      <c r="J86" s="151" t="s">
        <v>844</v>
      </c>
      <c r="K86" s="153">
        <v>34089300.82</v>
      </c>
      <c r="M86" s="150">
        <v>80116</v>
      </c>
      <c r="N86" s="151" t="s">
        <v>845</v>
      </c>
      <c r="O86" s="153">
        <v>34089300.82</v>
      </c>
      <c r="Q86" s="150">
        <v>80116</v>
      </c>
      <c r="R86" s="151" t="s">
        <v>844</v>
      </c>
      <c r="S86" s="153">
        <v>34089300.82</v>
      </c>
      <c r="U86" s="150">
        <v>80116</v>
      </c>
      <c r="V86" s="151" t="s">
        <v>844</v>
      </c>
      <c r="W86" s="153">
        <v>34089300.82</v>
      </c>
      <c r="Y86" s="150">
        <v>80116</v>
      </c>
      <c r="Z86" s="151" t="s">
        <v>844</v>
      </c>
      <c r="AA86" s="153">
        <v>34089300.82</v>
      </c>
      <c r="AC86" s="163">
        <v>80116</v>
      </c>
      <c r="AD86" s="148" t="s">
        <v>846</v>
      </c>
      <c r="AE86" s="164">
        <v>34089300.82</v>
      </c>
      <c r="AG86" s="150">
        <v>80116</v>
      </c>
      <c r="AH86" s="151" t="s">
        <v>844</v>
      </c>
      <c r="AI86" s="161">
        <v>34089300.82</v>
      </c>
      <c r="AJ86" s="146"/>
      <c r="AK86" s="150">
        <v>80116</v>
      </c>
      <c r="AL86" s="151" t="s">
        <v>844</v>
      </c>
      <c r="AM86" s="161">
        <v>34089300.82</v>
      </c>
      <c r="AO86" s="150">
        <v>80116</v>
      </c>
      <c r="AP86" s="151" t="s">
        <v>846</v>
      </c>
      <c r="AQ86" s="161">
        <v>34089300.82</v>
      </c>
      <c r="AS86" s="163">
        <v>80116</v>
      </c>
      <c r="AT86" s="148" t="s">
        <v>846</v>
      </c>
      <c r="AU86" s="161">
        <v>34089300.82</v>
      </c>
    </row>
    <row r="87" spans="1:47" ht="15" x14ac:dyDescent="0.25">
      <c r="A87" s="157"/>
      <c r="B87" s="129"/>
      <c r="C87" s="129"/>
      <c r="D87" s="123"/>
      <c r="E87" s="150">
        <v>80407</v>
      </c>
      <c r="F87" s="151" t="s">
        <v>847</v>
      </c>
      <c r="G87" s="152">
        <v>6287726.4500000002</v>
      </c>
      <c r="I87" s="150">
        <v>80407</v>
      </c>
      <c r="J87" s="151" t="s">
        <v>847</v>
      </c>
      <c r="K87" s="153">
        <v>6287726.4500000002</v>
      </c>
      <c r="M87" s="150">
        <v>80407</v>
      </c>
      <c r="N87" s="151" t="s">
        <v>848</v>
      </c>
      <c r="O87" s="153">
        <v>6287726.4500000002</v>
      </c>
      <c r="Q87" s="150">
        <v>80407</v>
      </c>
      <c r="R87" s="151" t="s">
        <v>847</v>
      </c>
      <c r="S87" s="153">
        <v>6287726.4500000002</v>
      </c>
      <c r="U87" s="150">
        <v>80407</v>
      </c>
      <c r="V87" s="151" t="s">
        <v>847</v>
      </c>
      <c r="W87" s="153">
        <v>6287726.4500000002</v>
      </c>
      <c r="Y87" s="150">
        <v>80407</v>
      </c>
      <c r="Z87" s="151" t="s">
        <v>847</v>
      </c>
      <c r="AA87" s="153">
        <v>6287726.4500000002</v>
      </c>
      <c r="AC87" s="150">
        <v>80407</v>
      </c>
      <c r="AD87" s="151" t="s">
        <v>849</v>
      </c>
      <c r="AE87" s="153">
        <v>6287726.4500000002</v>
      </c>
      <c r="AG87" s="163">
        <v>80407</v>
      </c>
      <c r="AH87" s="148" t="s">
        <v>847</v>
      </c>
      <c r="AI87" s="161">
        <v>6287726.4500000002</v>
      </c>
      <c r="AJ87" s="146"/>
      <c r="AK87" s="163">
        <v>80407</v>
      </c>
      <c r="AL87" s="148" t="s">
        <v>847</v>
      </c>
      <c r="AM87" s="161">
        <v>6287726.4500000002</v>
      </c>
      <c r="AO87" s="163">
        <v>80407</v>
      </c>
      <c r="AP87" s="148" t="s">
        <v>849</v>
      </c>
      <c r="AQ87" s="161">
        <v>6287726.4500000002</v>
      </c>
      <c r="AS87" s="163">
        <v>80407</v>
      </c>
      <c r="AT87" s="148" t="s">
        <v>849</v>
      </c>
      <c r="AU87" s="161">
        <v>6287726.4500000002</v>
      </c>
    </row>
    <row r="88" spans="1:47" ht="15" x14ac:dyDescent="0.25">
      <c r="A88" s="157"/>
      <c r="B88" s="129"/>
      <c r="C88" s="129"/>
      <c r="D88" s="123"/>
      <c r="E88" s="150">
        <v>80805</v>
      </c>
      <c r="F88" s="151" t="s">
        <v>850</v>
      </c>
      <c r="G88" s="152">
        <v>17735949.66</v>
      </c>
      <c r="I88" s="150">
        <v>80805</v>
      </c>
      <c r="J88" s="151" t="s">
        <v>850</v>
      </c>
      <c r="K88" s="153">
        <v>17735949.66</v>
      </c>
      <c r="M88" s="150">
        <v>80805</v>
      </c>
      <c r="N88" s="151" t="s">
        <v>851</v>
      </c>
      <c r="O88" s="153">
        <v>17735949.66</v>
      </c>
      <c r="Q88" s="150">
        <v>80805</v>
      </c>
      <c r="R88" s="151" t="s">
        <v>850</v>
      </c>
      <c r="S88" s="153">
        <v>17735949.66</v>
      </c>
      <c r="U88" s="150">
        <v>80805</v>
      </c>
      <c r="V88" s="151" t="s">
        <v>850</v>
      </c>
      <c r="W88" s="153">
        <v>17735949.66</v>
      </c>
      <c r="Y88" s="150">
        <v>80805</v>
      </c>
      <c r="Z88" s="151" t="s">
        <v>850</v>
      </c>
      <c r="AA88" s="153">
        <v>17735949.66</v>
      </c>
      <c r="AC88" s="150">
        <v>80805</v>
      </c>
      <c r="AD88" s="151" t="s">
        <v>852</v>
      </c>
      <c r="AE88" s="153">
        <v>17735949.66</v>
      </c>
      <c r="AG88" s="163">
        <v>80805</v>
      </c>
      <c r="AH88" s="148" t="s">
        <v>850</v>
      </c>
      <c r="AI88" s="161">
        <v>17735949.66</v>
      </c>
      <c r="AJ88" s="146"/>
      <c r="AK88" s="163">
        <v>80805</v>
      </c>
      <c r="AL88" s="148" t="s">
        <v>850</v>
      </c>
      <c r="AM88" s="161">
        <v>17735949.66</v>
      </c>
      <c r="AO88" s="163">
        <v>80805</v>
      </c>
      <c r="AP88" s="148" t="s">
        <v>852</v>
      </c>
      <c r="AQ88" s="161">
        <v>17735949.66</v>
      </c>
      <c r="AS88" s="163">
        <v>80805</v>
      </c>
      <c r="AT88" s="148" t="s">
        <v>852</v>
      </c>
      <c r="AU88" s="161">
        <v>17735949.66</v>
      </c>
    </row>
    <row r="89" spans="1:47" ht="15" x14ac:dyDescent="0.25">
      <c r="A89" s="157"/>
      <c r="B89" s="129"/>
      <c r="C89" s="129"/>
      <c r="D89" s="123"/>
      <c r="E89" s="150">
        <v>80904</v>
      </c>
      <c r="F89" s="151" t="s">
        <v>853</v>
      </c>
      <c r="G89" s="152">
        <v>10435956.960000001</v>
      </c>
      <c r="I89" s="150">
        <v>80904</v>
      </c>
      <c r="J89" s="151" t="s">
        <v>853</v>
      </c>
      <c r="K89" s="153">
        <v>10435956.960000001</v>
      </c>
      <c r="M89" s="150">
        <v>80904</v>
      </c>
      <c r="N89" s="151" t="s">
        <v>854</v>
      </c>
      <c r="O89" s="153">
        <v>10435956.960000001</v>
      </c>
      <c r="Q89" s="150">
        <v>80904</v>
      </c>
      <c r="R89" s="151" t="s">
        <v>853</v>
      </c>
      <c r="S89" s="153">
        <v>10435956.960000001</v>
      </c>
      <c r="U89" s="150">
        <v>80904</v>
      </c>
      <c r="V89" s="151" t="s">
        <v>853</v>
      </c>
      <c r="W89" s="153">
        <v>10435956.960000001</v>
      </c>
      <c r="Y89" s="150">
        <v>80904</v>
      </c>
      <c r="Z89" s="151" t="s">
        <v>853</v>
      </c>
      <c r="AA89" s="153">
        <v>10435956.960000001</v>
      </c>
      <c r="AC89" s="150">
        <v>80904</v>
      </c>
      <c r="AD89" s="151" t="s">
        <v>855</v>
      </c>
      <c r="AE89" s="153">
        <v>10435956.960000001</v>
      </c>
      <c r="AG89" s="163">
        <v>80904</v>
      </c>
      <c r="AH89" s="148" t="s">
        <v>853</v>
      </c>
      <c r="AI89" s="161">
        <v>10435956.960000001</v>
      </c>
      <c r="AJ89" s="146"/>
      <c r="AK89" s="163">
        <v>80904</v>
      </c>
      <c r="AL89" s="148" t="s">
        <v>853</v>
      </c>
      <c r="AM89" s="161">
        <v>10435956.960000001</v>
      </c>
      <c r="AO89" s="163">
        <v>80904</v>
      </c>
      <c r="AP89" s="148" t="s">
        <v>855</v>
      </c>
      <c r="AQ89" s="161">
        <v>10435956.960000001</v>
      </c>
      <c r="AS89" s="163">
        <v>80904</v>
      </c>
      <c r="AT89" s="148" t="s">
        <v>855</v>
      </c>
      <c r="AU89" s="161">
        <v>10435956.960000001</v>
      </c>
    </row>
    <row r="90" spans="1:47" ht="15" x14ac:dyDescent="0.25">
      <c r="A90" s="165"/>
      <c r="B90" s="165"/>
      <c r="C90" s="165"/>
      <c r="D90" s="123"/>
      <c r="E90" s="150">
        <v>80905</v>
      </c>
      <c r="F90" s="151" t="s">
        <v>856</v>
      </c>
      <c r="G90" s="152">
        <v>44664235.140000001</v>
      </c>
      <c r="I90" s="150">
        <v>80905</v>
      </c>
      <c r="J90" s="151" t="s">
        <v>856</v>
      </c>
      <c r="K90" s="153">
        <v>44664235.140000001</v>
      </c>
      <c r="M90" s="150">
        <v>80905</v>
      </c>
      <c r="N90" s="151" t="s">
        <v>857</v>
      </c>
      <c r="O90" s="153">
        <v>44664235.140000001</v>
      </c>
      <c r="Q90" s="150">
        <v>80905</v>
      </c>
      <c r="R90" s="151" t="s">
        <v>856</v>
      </c>
      <c r="S90" s="153">
        <v>44664235.140000001</v>
      </c>
      <c r="U90" s="150">
        <v>80905</v>
      </c>
      <c r="V90" s="151" t="s">
        <v>856</v>
      </c>
      <c r="W90" s="153">
        <v>44664235.140000001</v>
      </c>
      <c r="Y90" s="150">
        <v>80905</v>
      </c>
      <c r="Z90" s="151" t="s">
        <v>856</v>
      </c>
      <c r="AA90" s="153">
        <v>44664235.140000001</v>
      </c>
      <c r="AC90" s="150">
        <v>80905</v>
      </c>
      <c r="AD90" s="151" t="s">
        <v>858</v>
      </c>
      <c r="AE90" s="153">
        <v>44664235.140000001</v>
      </c>
      <c r="AG90" s="163">
        <v>80905</v>
      </c>
      <c r="AH90" s="148" t="s">
        <v>856</v>
      </c>
      <c r="AI90" s="161">
        <v>44664235.140000001</v>
      </c>
      <c r="AJ90" s="146"/>
      <c r="AK90" s="163">
        <v>80905</v>
      </c>
      <c r="AL90" s="148" t="s">
        <v>856</v>
      </c>
      <c r="AM90" s="161">
        <v>44664235.140000001</v>
      </c>
      <c r="AO90" s="163">
        <v>80905</v>
      </c>
      <c r="AP90" s="148" t="s">
        <v>858</v>
      </c>
      <c r="AQ90" s="161">
        <v>44664235.140000001</v>
      </c>
      <c r="AS90" s="163">
        <v>80905</v>
      </c>
      <c r="AT90" s="148" t="s">
        <v>858</v>
      </c>
      <c r="AU90" s="161">
        <v>44664235.140000001</v>
      </c>
    </row>
    <row r="91" spans="1:47" ht="15" x14ac:dyDescent="0.25">
      <c r="A91" s="304" t="s">
        <v>608</v>
      </c>
      <c r="B91" s="304"/>
      <c r="C91" s="166">
        <f>SUM(C27:C83)</f>
        <v>834524073.82999992</v>
      </c>
      <c r="E91" s="304" t="s">
        <v>622</v>
      </c>
      <c r="F91" s="304"/>
      <c r="G91" s="120">
        <f>SUM(G27:G90)</f>
        <v>1034269417.8700001</v>
      </c>
      <c r="I91" s="304" t="s">
        <v>622</v>
      </c>
      <c r="J91" s="304"/>
      <c r="K91" s="120">
        <f>SUM(K27:K90)</f>
        <v>1034269417.8700001</v>
      </c>
      <c r="M91" s="304" t="s">
        <v>622</v>
      </c>
      <c r="N91" s="304"/>
      <c r="O91" s="120">
        <f>SUM(O27:O90)</f>
        <v>1034269417.8700001</v>
      </c>
      <c r="Q91" s="304" t="s">
        <v>622</v>
      </c>
      <c r="R91" s="304"/>
      <c r="S91" s="120">
        <f>SUM(S27:S90)</f>
        <v>1036240021.8700001</v>
      </c>
      <c r="U91" s="304" t="s">
        <v>622</v>
      </c>
      <c r="V91" s="304"/>
      <c r="W91" s="120">
        <f>SUM(W27:W90)</f>
        <v>1038740021.8700001</v>
      </c>
      <c r="Y91" s="304" t="s">
        <v>622</v>
      </c>
      <c r="Z91" s="304"/>
      <c r="AA91" s="120">
        <f>SUM(AA27:AA90)</f>
        <v>1042731967.8700001</v>
      </c>
      <c r="AC91" s="304" t="s">
        <v>622</v>
      </c>
      <c r="AD91" s="304"/>
      <c r="AE91" s="120">
        <f>SUM(AE27:AE90)</f>
        <v>1045741592.8700001</v>
      </c>
      <c r="AG91" s="304" t="s">
        <v>622</v>
      </c>
      <c r="AH91" s="304"/>
      <c r="AI91" s="120">
        <f>SUM(AI27:AI90)</f>
        <v>1074008662.8900001</v>
      </c>
      <c r="AJ91" s="134"/>
      <c r="AK91" s="304" t="s">
        <v>622</v>
      </c>
      <c r="AL91" s="304"/>
      <c r="AM91" s="120">
        <f>SUM(AM27:AM90)</f>
        <v>1074111622.8900001</v>
      </c>
      <c r="AO91" s="304" t="s">
        <v>622</v>
      </c>
      <c r="AP91" s="304"/>
      <c r="AQ91" s="120">
        <f>SUM(AQ27:AQ90)</f>
        <v>1074111622.8900001</v>
      </c>
      <c r="AS91" s="295" t="s">
        <v>622</v>
      </c>
      <c r="AT91" s="295"/>
      <c r="AU91" s="120">
        <f>SUM(AU27:AU90)</f>
        <v>1083494516.5600002</v>
      </c>
    </row>
    <row r="92" spans="1:47" x14ac:dyDescent="0.2">
      <c r="AS92"/>
      <c r="AT92"/>
      <c r="AU92"/>
    </row>
    <row r="93" spans="1:47" ht="15.75" x14ac:dyDescent="0.2">
      <c r="A93" s="310" t="s">
        <v>859</v>
      </c>
      <c r="B93" s="310"/>
      <c r="C93" s="310"/>
      <c r="E93" s="311" t="s">
        <v>860</v>
      </c>
      <c r="F93" s="311"/>
      <c r="G93" s="311"/>
      <c r="I93" s="309" t="s">
        <v>861</v>
      </c>
      <c r="J93" s="309"/>
      <c r="K93" s="309"/>
      <c r="M93" s="311" t="s">
        <v>862</v>
      </c>
      <c r="N93" s="311"/>
      <c r="O93" s="311"/>
      <c r="Q93" s="311" t="s">
        <v>863</v>
      </c>
      <c r="R93" s="311"/>
      <c r="S93" s="311"/>
      <c r="U93" s="311" t="s">
        <v>864</v>
      </c>
      <c r="V93" s="311"/>
      <c r="W93" s="311"/>
      <c r="Y93" s="311" t="s">
        <v>865</v>
      </c>
      <c r="Z93" s="311"/>
      <c r="AA93" s="311"/>
      <c r="AC93" s="311" t="s">
        <v>866</v>
      </c>
      <c r="AD93" s="311"/>
      <c r="AE93" s="311"/>
      <c r="AG93" s="311" t="s">
        <v>867</v>
      </c>
      <c r="AH93" s="311"/>
      <c r="AI93" s="311"/>
      <c r="AJ93" s="109"/>
      <c r="AK93" s="311" t="s">
        <v>868</v>
      </c>
      <c r="AL93" s="311"/>
      <c r="AM93" s="311"/>
      <c r="AO93" s="311" t="s">
        <v>869</v>
      </c>
      <c r="AP93" s="311"/>
      <c r="AQ93" s="311"/>
      <c r="AS93" s="296" t="s">
        <v>1783</v>
      </c>
      <c r="AT93" s="296"/>
      <c r="AU93" s="296"/>
    </row>
    <row r="94" spans="1:47" ht="15" x14ac:dyDescent="0.2">
      <c r="A94" s="306" t="s">
        <v>2</v>
      </c>
      <c r="B94" s="306" t="s">
        <v>586</v>
      </c>
      <c r="C94" s="306" t="s">
        <v>587</v>
      </c>
      <c r="E94" s="307" t="s">
        <v>4</v>
      </c>
      <c r="F94" s="307" t="s">
        <v>586</v>
      </c>
      <c r="G94" s="307" t="s">
        <v>589</v>
      </c>
      <c r="I94" s="306" t="s">
        <v>4</v>
      </c>
      <c r="J94" s="306" t="s">
        <v>586</v>
      </c>
      <c r="K94" s="307" t="s">
        <v>870</v>
      </c>
      <c r="M94" s="307" t="s">
        <v>2</v>
      </c>
      <c r="N94" s="307" t="s">
        <v>586</v>
      </c>
      <c r="O94" s="307" t="s">
        <v>591</v>
      </c>
      <c r="Q94" s="307" t="s">
        <v>2</v>
      </c>
      <c r="R94" s="307" t="s">
        <v>586</v>
      </c>
      <c r="S94" s="307" t="s">
        <v>592</v>
      </c>
      <c r="U94" s="307" t="s">
        <v>2</v>
      </c>
      <c r="V94" s="307" t="s">
        <v>586</v>
      </c>
      <c r="W94" s="307" t="s">
        <v>594</v>
      </c>
      <c r="Y94" s="307" t="s">
        <v>2</v>
      </c>
      <c r="Z94" s="307" t="s">
        <v>586</v>
      </c>
      <c r="AA94" s="307" t="s">
        <v>595</v>
      </c>
      <c r="AC94" s="307" t="s">
        <v>2</v>
      </c>
      <c r="AD94" s="307" t="s">
        <v>586</v>
      </c>
      <c r="AE94" s="307" t="s">
        <v>596</v>
      </c>
      <c r="AG94" s="307" t="s">
        <v>2</v>
      </c>
      <c r="AH94" s="307" t="s">
        <v>586</v>
      </c>
      <c r="AI94" s="307" t="s">
        <v>597</v>
      </c>
      <c r="AJ94" s="110"/>
      <c r="AK94" s="307" t="s">
        <v>2</v>
      </c>
      <c r="AL94" s="307" t="s">
        <v>586</v>
      </c>
      <c r="AM94" s="307" t="s">
        <v>598</v>
      </c>
      <c r="AO94" s="307" t="s">
        <v>2</v>
      </c>
      <c r="AP94" s="307" t="s">
        <v>586</v>
      </c>
      <c r="AQ94" s="307" t="s">
        <v>599</v>
      </c>
      <c r="AS94" s="297" t="s">
        <v>2</v>
      </c>
      <c r="AT94" s="297" t="s">
        <v>586</v>
      </c>
      <c r="AU94" s="297" t="s">
        <v>1779</v>
      </c>
    </row>
    <row r="95" spans="1:47" ht="15" x14ac:dyDescent="0.2">
      <c r="A95" s="307"/>
      <c r="B95" s="307"/>
      <c r="C95" s="307"/>
      <c r="E95" s="308"/>
      <c r="F95" s="308"/>
      <c r="G95" s="308"/>
      <c r="I95" s="306"/>
      <c r="J95" s="306"/>
      <c r="K95" s="308"/>
      <c r="M95" s="308"/>
      <c r="N95" s="308"/>
      <c r="O95" s="308"/>
      <c r="Q95" s="308"/>
      <c r="R95" s="308"/>
      <c r="S95" s="308"/>
      <c r="U95" s="308"/>
      <c r="V95" s="308"/>
      <c r="W95" s="308"/>
      <c r="Y95" s="308"/>
      <c r="Z95" s="308"/>
      <c r="AA95" s="308"/>
      <c r="AC95" s="308"/>
      <c r="AD95" s="308"/>
      <c r="AE95" s="308"/>
      <c r="AG95" s="308"/>
      <c r="AH95" s="308"/>
      <c r="AI95" s="308"/>
      <c r="AJ95" s="110"/>
      <c r="AK95" s="308"/>
      <c r="AL95" s="308"/>
      <c r="AM95" s="308"/>
      <c r="AO95" s="308"/>
      <c r="AP95" s="308"/>
      <c r="AQ95" s="308"/>
      <c r="AS95" s="298"/>
      <c r="AT95" s="298"/>
      <c r="AU95" s="298"/>
    </row>
    <row r="96" spans="1:47" ht="15" x14ac:dyDescent="0.25">
      <c r="A96" s="118" t="s">
        <v>13</v>
      </c>
      <c r="B96" s="147" t="s">
        <v>871</v>
      </c>
      <c r="C96" s="167">
        <v>46478490.519999996</v>
      </c>
      <c r="E96" s="112" t="s">
        <v>872</v>
      </c>
      <c r="F96" s="112" t="s">
        <v>873</v>
      </c>
      <c r="G96" s="113">
        <v>46478490.520000003</v>
      </c>
      <c r="I96" s="168" t="s">
        <v>872</v>
      </c>
      <c r="J96" s="169" t="s">
        <v>873</v>
      </c>
      <c r="K96" s="148">
        <v>46478490.520000003</v>
      </c>
      <c r="M96" s="111" t="s">
        <v>874</v>
      </c>
      <c r="N96" s="112" t="s">
        <v>873</v>
      </c>
      <c r="O96" s="113">
        <v>46478490.520000003</v>
      </c>
      <c r="Q96" s="111" t="s">
        <v>875</v>
      </c>
      <c r="R96" s="112" t="s">
        <v>873</v>
      </c>
      <c r="S96" s="113">
        <v>46478490.520000003</v>
      </c>
      <c r="U96" s="111" t="s">
        <v>872</v>
      </c>
      <c r="V96" s="112" t="s">
        <v>873</v>
      </c>
      <c r="W96" s="113">
        <v>46478490.520000003</v>
      </c>
      <c r="Y96" s="111" t="s">
        <v>872</v>
      </c>
      <c r="Z96" s="112" t="s">
        <v>873</v>
      </c>
      <c r="AA96" s="113">
        <v>46478490.520000003</v>
      </c>
      <c r="AC96" s="111" t="s">
        <v>872</v>
      </c>
      <c r="AD96" s="112" t="s">
        <v>873</v>
      </c>
      <c r="AE96" s="113">
        <v>46478490.520000003</v>
      </c>
      <c r="AG96" s="111" t="s">
        <v>13</v>
      </c>
      <c r="AH96" s="112" t="s">
        <v>873</v>
      </c>
      <c r="AI96" s="113">
        <v>46478490.520000003</v>
      </c>
      <c r="AJ96" s="117"/>
      <c r="AK96" s="111" t="s">
        <v>872</v>
      </c>
      <c r="AL96" s="112" t="s">
        <v>873</v>
      </c>
      <c r="AM96" s="113">
        <v>46478490.520000003</v>
      </c>
      <c r="AO96" s="111" t="s">
        <v>13</v>
      </c>
      <c r="AP96" s="112" t="s">
        <v>873</v>
      </c>
      <c r="AQ96" s="113">
        <v>46478490.520000003</v>
      </c>
      <c r="AS96" s="199" t="s">
        <v>872</v>
      </c>
      <c r="AT96" s="200" t="s">
        <v>873</v>
      </c>
      <c r="AU96" s="192">
        <v>46478490.520000003</v>
      </c>
    </row>
    <row r="97" spans="1:47" ht="15" x14ac:dyDescent="0.25">
      <c r="A97" s="118" t="s">
        <v>20</v>
      </c>
      <c r="B97" s="147" t="s">
        <v>876</v>
      </c>
      <c r="C97" s="167">
        <v>4884908.17</v>
      </c>
      <c r="E97" s="112" t="s">
        <v>877</v>
      </c>
      <c r="F97" s="112" t="s">
        <v>878</v>
      </c>
      <c r="G97" s="113">
        <v>4884908.17</v>
      </c>
      <c r="I97" s="168" t="s">
        <v>877</v>
      </c>
      <c r="J97" s="169" t="s">
        <v>878</v>
      </c>
      <c r="K97" s="148">
        <v>4884908.17</v>
      </c>
      <c r="M97" s="111" t="s">
        <v>879</v>
      </c>
      <c r="N97" s="112" t="s">
        <v>878</v>
      </c>
      <c r="O97" s="113">
        <v>4884908.17</v>
      </c>
      <c r="Q97" s="111" t="s">
        <v>880</v>
      </c>
      <c r="R97" s="112" t="s">
        <v>878</v>
      </c>
      <c r="S97" s="113">
        <v>4884908.17</v>
      </c>
      <c r="U97" s="111" t="s">
        <v>877</v>
      </c>
      <c r="V97" s="112" t="s">
        <v>878</v>
      </c>
      <c r="W97" s="113">
        <v>4884908.17</v>
      </c>
      <c r="Y97" s="111" t="s">
        <v>877</v>
      </c>
      <c r="Z97" s="112" t="s">
        <v>878</v>
      </c>
      <c r="AA97" s="113">
        <v>4884908.17</v>
      </c>
      <c r="AC97" s="111" t="s">
        <v>877</v>
      </c>
      <c r="AD97" s="112" t="s">
        <v>878</v>
      </c>
      <c r="AE97" s="113">
        <v>4884908.17</v>
      </c>
      <c r="AG97" s="111" t="s">
        <v>20</v>
      </c>
      <c r="AH97" s="112" t="s">
        <v>878</v>
      </c>
      <c r="AI97" s="113">
        <v>4884908.17</v>
      </c>
      <c r="AJ97" s="117"/>
      <c r="AK97" s="111" t="s">
        <v>877</v>
      </c>
      <c r="AL97" s="112" t="s">
        <v>878</v>
      </c>
      <c r="AM97" s="113">
        <v>4884908.17</v>
      </c>
      <c r="AO97" s="111" t="s">
        <v>20</v>
      </c>
      <c r="AP97" s="112" t="s">
        <v>878</v>
      </c>
      <c r="AQ97" s="113">
        <v>4884908.17</v>
      </c>
      <c r="AS97" s="199" t="s">
        <v>877</v>
      </c>
      <c r="AT97" s="200" t="s">
        <v>878</v>
      </c>
      <c r="AU97" s="192">
        <v>4884908.17</v>
      </c>
    </row>
    <row r="98" spans="1:47" ht="15" x14ac:dyDescent="0.25">
      <c r="A98" s="118" t="s">
        <v>24</v>
      </c>
      <c r="B98" s="147" t="s">
        <v>23</v>
      </c>
      <c r="C98" s="167">
        <v>3000000</v>
      </c>
      <c r="E98" s="112" t="s">
        <v>881</v>
      </c>
      <c r="F98" s="112" t="s">
        <v>882</v>
      </c>
      <c r="G98" s="113">
        <v>3000000</v>
      </c>
      <c r="I98" s="168" t="s">
        <v>881</v>
      </c>
      <c r="J98" s="169" t="s">
        <v>882</v>
      </c>
      <c r="K98" s="148">
        <v>3000000</v>
      </c>
      <c r="M98" s="111" t="s">
        <v>883</v>
      </c>
      <c r="N98" s="112" t="s">
        <v>882</v>
      </c>
      <c r="O98" s="113">
        <v>3000000</v>
      </c>
      <c r="Q98" s="111" t="s">
        <v>884</v>
      </c>
      <c r="R98" s="112" t="s">
        <v>882</v>
      </c>
      <c r="S98" s="113">
        <v>3000000</v>
      </c>
      <c r="U98" s="111" t="s">
        <v>881</v>
      </c>
      <c r="V98" s="112" t="s">
        <v>882</v>
      </c>
      <c r="W98" s="113">
        <v>3000000</v>
      </c>
      <c r="Y98" s="111" t="s">
        <v>881</v>
      </c>
      <c r="Z98" s="112" t="s">
        <v>882</v>
      </c>
      <c r="AA98" s="113">
        <v>3000000</v>
      </c>
      <c r="AC98" s="111" t="s">
        <v>881</v>
      </c>
      <c r="AD98" s="112" t="s">
        <v>882</v>
      </c>
      <c r="AE98" s="113">
        <v>3000000</v>
      </c>
      <c r="AG98" s="111" t="s">
        <v>24</v>
      </c>
      <c r="AH98" s="112" t="s">
        <v>882</v>
      </c>
      <c r="AI98" s="113">
        <v>3000000</v>
      </c>
      <c r="AJ98" s="117"/>
      <c r="AK98" s="111" t="s">
        <v>881</v>
      </c>
      <c r="AL98" s="112" t="s">
        <v>882</v>
      </c>
      <c r="AM98" s="113">
        <v>3000000</v>
      </c>
      <c r="AO98" s="111" t="s">
        <v>24</v>
      </c>
      <c r="AP98" s="112" t="s">
        <v>882</v>
      </c>
      <c r="AQ98" s="113">
        <v>3000000</v>
      </c>
      <c r="AS98" s="199" t="s">
        <v>881</v>
      </c>
      <c r="AT98" s="200" t="s">
        <v>882</v>
      </c>
      <c r="AU98" s="192">
        <v>5000000</v>
      </c>
    </row>
    <row r="99" spans="1:47" ht="15" x14ac:dyDescent="0.25">
      <c r="A99" s="118" t="s">
        <v>29</v>
      </c>
      <c r="B99" s="147" t="s">
        <v>885</v>
      </c>
      <c r="C99" s="167">
        <v>4657500</v>
      </c>
      <c r="E99" s="112" t="s">
        <v>886</v>
      </c>
      <c r="F99" s="112" t="s">
        <v>887</v>
      </c>
      <c r="G99" s="113">
        <v>4657500</v>
      </c>
      <c r="I99" s="168" t="s">
        <v>886</v>
      </c>
      <c r="J99" s="169" t="s">
        <v>887</v>
      </c>
      <c r="K99" s="148">
        <v>4657500</v>
      </c>
      <c r="M99" s="111" t="s">
        <v>888</v>
      </c>
      <c r="N99" s="112" t="s">
        <v>887</v>
      </c>
      <c r="O99" s="113">
        <v>4657500</v>
      </c>
      <c r="Q99" s="111" t="s">
        <v>889</v>
      </c>
      <c r="R99" s="112" t="s">
        <v>887</v>
      </c>
      <c r="S99" s="113">
        <v>4657500</v>
      </c>
      <c r="U99" s="111" t="s">
        <v>886</v>
      </c>
      <c r="V99" s="112" t="s">
        <v>887</v>
      </c>
      <c r="W99" s="113">
        <v>4657500</v>
      </c>
      <c r="Y99" s="111" t="s">
        <v>886</v>
      </c>
      <c r="Z99" s="112" t="s">
        <v>887</v>
      </c>
      <c r="AA99" s="113">
        <v>4657500</v>
      </c>
      <c r="AC99" s="111" t="s">
        <v>886</v>
      </c>
      <c r="AD99" s="112" t="s">
        <v>887</v>
      </c>
      <c r="AE99" s="113">
        <v>4657500</v>
      </c>
      <c r="AG99" s="111" t="s">
        <v>29</v>
      </c>
      <c r="AH99" s="112" t="s">
        <v>887</v>
      </c>
      <c r="AI99" s="113">
        <v>4657500</v>
      </c>
      <c r="AJ99" s="117"/>
      <c r="AK99" s="111" t="s">
        <v>886</v>
      </c>
      <c r="AL99" s="112" t="s">
        <v>887</v>
      </c>
      <c r="AM99" s="113">
        <v>4657500</v>
      </c>
      <c r="AO99" s="111" t="s">
        <v>29</v>
      </c>
      <c r="AP99" s="112" t="s">
        <v>887</v>
      </c>
      <c r="AQ99" s="113">
        <v>4657500</v>
      </c>
      <c r="AS99" s="199" t="s">
        <v>886</v>
      </c>
      <c r="AT99" s="200" t="s">
        <v>887</v>
      </c>
      <c r="AU99" s="192">
        <v>4657500</v>
      </c>
    </row>
    <row r="100" spans="1:47" x14ac:dyDescent="0.2">
      <c r="A100" s="118" t="s">
        <v>34</v>
      </c>
      <c r="B100" s="147" t="s">
        <v>890</v>
      </c>
      <c r="C100" s="161">
        <v>16993564.43</v>
      </c>
      <c r="E100" s="112" t="s">
        <v>891</v>
      </c>
      <c r="F100" s="112" t="s">
        <v>892</v>
      </c>
      <c r="G100" s="113">
        <v>16993564.43</v>
      </c>
      <c r="I100" s="168" t="s">
        <v>891</v>
      </c>
      <c r="J100" s="169" t="s">
        <v>892</v>
      </c>
      <c r="K100" s="148">
        <v>16993564.43</v>
      </c>
      <c r="M100" s="111" t="s">
        <v>893</v>
      </c>
      <c r="N100" s="112" t="s">
        <v>892</v>
      </c>
      <c r="O100" s="113">
        <v>17683204.809999999</v>
      </c>
      <c r="Q100" s="111" t="s">
        <v>894</v>
      </c>
      <c r="R100" s="112" t="s">
        <v>892</v>
      </c>
      <c r="S100" s="113">
        <v>17683204.809999999</v>
      </c>
      <c r="U100" s="111" t="s">
        <v>891</v>
      </c>
      <c r="V100" s="112" t="s">
        <v>892</v>
      </c>
      <c r="W100" s="113">
        <v>18180503.27</v>
      </c>
      <c r="Y100" s="111" t="s">
        <v>891</v>
      </c>
      <c r="Z100" s="112" t="s">
        <v>892</v>
      </c>
      <c r="AA100" s="113">
        <v>18180503.27</v>
      </c>
      <c r="AC100" s="111" t="s">
        <v>891</v>
      </c>
      <c r="AD100" s="112" t="s">
        <v>892</v>
      </c>
      <c r="AE100" s="113">
        <v>18180503.27</v>
      </c>
      <c r="AG100" s="111" t="s">
        <v>34</v>
      </c>
      <c r="AH100" s="112" t="s">
        <v>892</v>
      </c>
      <c r="AI100" s="113">
        <v>18180503.27</v>
      </c>
      <c r="AJ100" s="117"/>
      <c r="AK100" s="111" t="s">
        <v>891</v>
      </c>
      <c r="AL100" s="112" t="s">
        <v>892</v>
      </c>
      <c r="AM100" s="113">
        <v>18180503.27</v>
      </c>
      <c r="AO100" s="111" t="s">
        <v>34</v>
      </c>
      <c r="AP100" s="112" t="s">
        <v>892</v>
      </c>
      <c r="AQ100" s="113">
        <v>18180503.27</v>
      </c>
      <c r="AS100" s="199" t="s">
        <v>891</v>
      </c>
      <c r="AT100" s="200" t="s">
        <v>892</v>
      </c>
      <c r="AU100" s="192">
        <v>18180503.27</v>
      </c>
    </row>
    <row r="101" spans="1:47" ht="15" x14ac:dyDescent="0.25">
      <c r="A101" s="118" t="s">
        <v>70</v>
      </c>
      <c r="B101" s="147" t="s">
        <v>895</v>
      </c>
      <c r="C101" s="119">
        <v>18176000.199999999</v>
      </c>
      <c r="E101" s="112" t="s">
        <v>896</v>
      </c>
      <c r="F101" s="112" t="s">
        <v>897</v>
      </c>
      <c r="G101" s="113">
        <v>18176000.199999999</v>
      </c>
      <c r="I101" s="168" t="s">
        <v>896</v>
      </c>
      <c r="J101" s="169" t="s">
        <v>897</v>
      </c>
      <c r="K101" s="148">
        <v>53776000.200000003</v>
      </c>
      <c r="M101" s="111" t="s">
        <v>898</v>
      </c>
      <c r="N101" s="112" t="s">
        <v>897</v>
      </c>
      <c r="O101" s="113">
        <v>52438695.82</v>
      </c>
      <c r="Q101" s="111" t="s">
        <v>899</v>
      </c>
      <c r="R101" s="112" t="s">
        <v>897</v>
      </c>
      <c r="S101" s="113">
        <v>52438695.82</v>
      </c>
      <c r="U101" s="111" t="s">
        <v>896</v>
      </c>
      <c r="V101" s="112" t="s">
        <v>897</v>
      </c>
      <c r="W101" s="113">
        <v>52505490.630000003</v>
      </c>
      <c r="Y101" s="111" t="s">
        <v>896</v>
      </c>
      <c r="Z101" s="112" t="s">
        <v>897</v>
      </c>
      <c r="AA101" s="113">
        <v>52955490.630000003</v>
      </c>
      <c r="AC101" s="111" t="s">
        <v>896</v>
      </c>
      <c r="AD101" s="112" t="s">
        <v>897</v>
      </c>
      <c r="AE101" s="113">
        <v>52955490.630000003</v>
      </c>
      <c r="AG101" s="111" t="s">
        <v>70</v>
      </c>
      <c r="AH101" s="112" t="s">
        <v>897</v>
      </c>
      <c r="AI101" s="113">
        <v>52955490.630000003</v>
      </c>
      <c r="AJ101" s="117"/>
      <c r="AK101" s="111" t="s">
        <v>896</v>
      </c>
      <c r="AL101" s="112" t="s">
        <v>897</v>
      </c>
      <c r="AM101" s="113">
        <v>52935490.630000003</v>
      </c>
      <c r="AO101" s="111" t="s">
        <v>70</v>
      </c>
      <c r="AP101" s="112" t="s">
        <v>897</v>
      </c>
      <c r="AQ101" s="113">
        <v>52935490.630000003</v>
      </c>
      <c r="AS101" s="199" t="s">
        <v>896</v>
      </c>
      <c r="AT101" s="200" t="s">
        <v>897</v>
      </c>
      <c r="AU101" s="192">
        <v>52935490.630000003</v>
      </c>
    </row>
    <row r="102" spans="1:47" ht="15" x14ac:dyDescent="0.25">
      <c r="A102" s="118" t="s">
        <v>116</v>
      </c>
      <c r="B102" s="147" t="s">
        <v>900</v>
      </c>
      <c r="C102" s="167">
        <v>6048632.7400000002</v>
      </c>
      <c r="E102" s="112" t="s">
        <v>901</v>
      </c>
      <c r="F102" s="112" t="s">
        <v>902</v>
      </c>
      <c r="G102" s="113">
        <v>6048632.7400000002</v>
      </c>
      <c r="I102" s="168" t="s">
        <v>901</v>
      </c>
      <c r="J102" s="169" t="s">
        <v>902</v>
      </c>
      <c r="K102" s="148">
        <v>6348632.7400000002</v>
      </c>
      <c r="M102" s="111" t="s">
        <v>903</v>
      </c>
      <c r="N102" s="112" t="s">
        <v>902</v>
      </c>
      <c r="O102" s="113">
        <v>6314120.0899999999</v>
      </c>
      <c r="Q102" s="111" t="s">
        <v>904</v>
      </c>
      <c r="R102" s="112" t="s">
        <v>902</v>
      </c>
      <c r="S102" s="113">
        <v>6314120.0899999999</v>
      </c>
      <c r="U102" s="111" t="s">
        <v>901</v>
      </c>
      <c r="V102" s="112" t="s">
        <v>902</v>
      </c>
      <c r="W102" s="113">
        <v>6762221.7999999998</v>
      </c>
      <c r="Y102" s="111" t="s">
        <v>901</v>
      </c>
      <c r="Z102" s="112" t="s">
        <v>902</v>
      </c>
      <c r="AA102" s="113">
        <v>8762221.8000000007</v>
      </c>
      <c r="AC102" s="111" t="s">
        <v>901</v>
      </c>
      <c r="AD102" s="112" t="s">
        <v>902</v>
      </c>
      <c r="AE102" s="113">
        <v>8762221.8000000007</v>
      </c>
      <c r="AG102" s="111" t="s">
        <v>116</v>
      </c>
      <c r="AH102" s="112" t="s">
        <v>902</v>
      </c>
      <c r="AI102" s="113">
        <v>8762221.8000000007</v>
      </c>
      <c r="AJ102" s="117"/>
      <c r="AK102" s="111" t="s">
        <v>901</v>
      </c>
      <c r="AL102" s="112" t="s">
        <v>902</v>
      </c>
      <c r="AM102" s="113">
        <v>8722221.8000000007</v>
      </c>
      <c r="AO102" s="111" t="s">
        <v>116</v>
      </c>
      <c r="AP102" s="112" t="s">
        <v>902</v>
      </c>
      <c r="AQ102" s="113">
        <v>8722221.8000000007</v>
      </c>
      <c r="AS102" s="199" t="s">
        <v>901</v>
      </c>
      <c r="AT102" s="200" t="s">
        <v>902</v>
      </c>
      <c r="AU102" s="192">
        <v>8722221.8000000007</v>
      </c>
    </row>
    <row r="103" spans="1:47" ht="15" x14ac:dyDescent="0.25">
      <c r="A103" s="118" t="s">
        <v>133</v>
      </c>
      <c r="B103" s="147" t="s">
        <v>905</v>
      </c>
      <c r="C103" s="167">
        <v>909892.6100000001</v>
      </c>
      <c r="E103" s="112" t="s">
        <v>906</v>
      </c>
      <c r="F103" s="112" t="s">
        <v>907</v>
      </c>
      <c r="G103" s="113">
        <v>909892.61</v>
      </c>
      <c r="I103" s="168" t="s">
        <v>906</v>
      </c>
      <c r="J103" s="169" t="s">
        <v>907</v>
      </c>
      <c r="K103" s="148">
        <v>909892.61</v>
      </c>
      <c r="M103" s="111" t="s">
        <v>908</v>
      </c>
      <c r="N103" s="112" t="s">
        <v>907</v>
      </c>
      <c r="O103" s="113">
        <v>895707.45</v>
      </c>
      <c r="Q103" s="111" t="s">
        <v>909</v>
      </c>
      <c r="R103" s="112" t="s">
        <v>907</v>
      </c>
      <c r="S103" s="113">
        <v>895707.45</v>
      </c>
      <c r="U103" s="111" t="s">
        <v>906</v>
      </c>
      <c r="V103" s="112" t="s">
        <v>907</v>
      </c>
      <c r="W103" s="113">
        <v>898348.37</v>
      </c>
      <c r="Y103" s="111" t="s">
        <v>906</v>
      </c>
      <c r="Z103" s="112" t="s">
        <v>907</v>
      </c>
      <c r="AA103" s="113">
        <v>898348.37</v>
      </c>
      <c r="AC103" s="111" t="s">
        <v>906</v>
      </c>
      <c r="AD103" s="112" t="s">
        <v>907</v>
      </c>
      <c r="AE103" s="113">
        <v>898348.37</v>
      </c>
      <c r="AG103" s="111" t="s">
        <v>133</v>
      </c>
      <c r="AH103" s="112" t="s">
        <v>907</v>
      </c>
      <c r="AI103" s="113">
        <v>898348.37</v>
      </c>
      <c r="AJ103" s="117"/>
      <c r="AK103" s="111" t="s">
        <v>906</v>
      </c>
      <c r="AL103" s="112" t="s">
        <v>907</v>
      </c>
      <c r="AM103" s="113">
        <v>888348.37</v>
      </c>
      <c r="AO103" s="111" t="s">
        <v>133</v>
      </c>
      <c r="AP103" s="112" t="s">
        <v>907</v>
      </c>
      <c r="AQ103" s="113">
        <v>888348.37</v>
      </c>
      <c r="AS103" s="199" t="s">
        <v>906</v>
      </c>
      <c r="AT103" s="200" t="s">
        <v>907</v>
      </c>
      <c r="AU103" s="192">
        <v>888348.37</v>
      </c>
    </row>
    <row r="104" spans="1:47" ht="15" x14ac:dyDescent="0.25">
      <c r="A104" s="118" t="s">
        <v>140</v>
      </c>
      <c r="B104" s="147" t="s">
        <v>910</v>
      </c>
      <c r="C104" s="167">
        <v>1453897.2900000003</v>
      </c>
      <c r="E104" s="112" t="s">
        <v>911</v>
      </c>
      <c r="F104" s="112" t="s">
        <v>912</v>
      </c>
      <c r="G104" s="113">
        <v>1453897.29</v>
      </c>
      <c r="I104" s="168" t="s">
        <v>911</v>
      </c>
      <c r="J104" s="169" t="s">
        <v>912</v>
      </c>
      <c r="K104" s="148">
        <v>1453897.29</v>
      </c>
      <c r="M104" s="111" t="s">
        <v>913</v>
      </c>
      <c r="N104" s="112" t="s">
        <v>912</v>
      </c>
      <c r="O104" s="113">
        <v>1443255.31</v>
      </c>
      <c r="Q104" s="111" t="s">
        <v>914</v>
      </c>
      <c r="R104" s="112" t="s">
        <v>912</v>
      </c>
      <c r="S104" s="113">
        <v>1443255.31</v>
      </c>
      <c r="U104" s="111" t="s">
        <v>911</v>
      </c>
      <c r="V104" s="112" t="s">
        <v>912</v>
      </c>
      <c r="W104" s="113">
        <v>1402733.29</v>
      </c>
      <c r="Y104" s="111" t="s">
        <v>911</v>
      </c>
      <c r="Z104" s="112" t="s">
        <v>912</v>
      </c>
      <c r="AA104" s="113">
        <v>1402733.29</v>
      </c>
      <c r="AC104" s="111" t="s">
        <v>911</v>
      </c>
      <c r="AD104" s="112" t="s">
        <v>912</v>
      </c>
      <c r="AE104" s="113">
        <v>1402733.29</v>
      </c>
      <c r="AG104" s="111" t="s">
        <v>140</v>
      </c>
      <c r="AH104" s="112" t="s">
        <v>912</v>
      </c>
      <c r="AI104" s="113">
        <v>1402733.29</v>
      </c>
      <c r="AJ104" s="117"/>
      <c r="AK104" s="111" t="s">
        <v>911</v>
      </c>
      <c r="AL104" s="112" t="s">
        <v>912</v>
      </c>
      <c r="AM104" s="113">
        <v>1402733.29</v>
      </c>
      <c r="AO104" s="111" t="s">
        <v>140</v>
      </c>
      <c r="AP104" s="112" t="s">
        <v>912</v>
      </c>
      <c r="AQ104" s="113">
        <v>1402733.29</v>
      </c>
      <c r="AS104" s="199" t="s">
        <v>911</v>
      </c>
      <c r="AT104" s="200" t="s">
        <v>912</v>
      </c>
      <c r="AU104" s="192">
        <v>1402733.29</v>
      </c>
    </row>
    <row r="105" spans="1:47" ht="15" x14ac:dyDescent="0.25">
      <c r="A105" s="118" t="s">
        <v>146</v>
      </c>
      <c r="B105" s="147" t="s">
        <v>915</v>
      </c>
      <c r="C105" s="167">
        <v>517050.99999999994</v>
      </c>
      <c r="E105" s="112" t="s">
        <v>916</v>
      </c>
      <c r="F105" s="112" t="s">
        <v>917</v>
      </c>
      <c r="G105" s="113">
        <v>517051</v>
      </c>
      <c r="I105" s="168" t="s">
        <v>916</v>
      </c>
      <c r="J105" s="169" t="s">
        <v>917</v>
      </c>
      <c r="K105" s="148">
        <v>517051</v>
      </c>
      <c r="M105" s="111" t="s">
        <v>918</v>
      </c>
      <c r="N105" s="112" t="s">
        <v>917</v>
      </c>
      <c r="O105" s="113">
        <v>510090.11</v>
      </c>
      <c r="Q105" s="111" t="s">
        <v>919</v>
      </c>
      <c r="R105" s="112" t="s">
        <v>917</v>
      </c>
      <c r="S105" s="113">
        <v>510090.11</v>
      </c>
      <c r="U105" s="111" t="s">
        <v>916</v>
      </c>
      <c r="V105" s="112" t="s">
        <v>917</v>
      </c>
      <c r="W105" s="113">
        <v>512133.87</v>
      </c>
      <c r="Y105" s="111" t="s">
        <v>916</v>
      </c>
      <c r="Z105" s="112" t="s">
        <v>917</v>
      </c>
      <c r="AA105" s="113">
        <v>512133.87</v>
      </c>
      <c r="AC105" s="111" t="s">
        <v>916</v>
      </c>
      <c r="AD105" s="112" t="s">
        <v>917</v>
      </c>
      <c r="AE105" s="113">
        <v>512133.87</v>
      </c>
      <c r="AG105" s="111" t="s">
        <v>146</v>
      </c>
      <c r="AH105" s="112" t="s">
        <v>917</v>
      </c>
      <c r="AI105" s="113">
        <v>512133.87</v>
      </c>
      <c r="AJ105" s="117"/>
      <c r="AK105" s="111" t="s">
        <v>916</v>
      </c>
      <c r="AL105" s="112" t="s">
        <v>917</v>
      </c>
      <c r="AM105" s="113">
        <v>512133.87</v>
      </c>
      <c r="AO105" s="111" t="s">
        <v>146</v>
      </c>
      <c r="AP105" s="112" t="s">
        <v>917</v>
      </c>
      <c r="AQ105" s="113">
        <v>512133.87</v>
      </c>
      <c r="AS105" s="199" t="s">
        <v>916</v>
      </c>
      <c r="AT105" s="200" t="s">
        <v>917</v>
      </c>
      <c r="AU105" s="192">
        <v>512133.87</v>
      </c>
    </row>
    <row r="106" spans="1:47" ht="26.25" x14ac:dyDescent="0.25">
      <c r="A106" s="118" t="s">
        <v>151</v>
      </c>
      <c r="B106" s="149" t="s">
        <v>920</v>
      </c>
      <c r="C106" s="167">
        <v>1409382.4999999998</v>
      </c>
      <c r="E106" s="112" t="s">
        <v>921</v>
      </c>
      <c r="F106" s="112" t="s">
        <v>922</v>
      </c>
      <c r="G106" s="113">
        <v>1409382.5</v>
      </c>
      <c r="I106" s="168" t="s">
        <v>921</v>
      </c>
      <c r="J106" s="169" t="s">
        <v>922</v>
      </c>
      <c r="K106" s="148">
        <v>1409382.5</v>
      </c>
      <c r="M106" s="111" t="s">
        <v>923</v>
      </c>
      <c r="N106" s="112" t="s">
        <v>922</v>
      </c>
      <c r="O106" s="113">
        <v>1409382.5</v>
      </c>
      <c r="Q106" s="111" t="s">
        <v>924</v>
      </c>
      <c r="R106" s="112" t="s">
        <v>922</v>
      </c>
      <c r="S106" s="113">
        <v>1409382.5</v>
      </c>
      <c r="U106" s="111" t="s">
        <v>921</v>
      </c>
      <c r="V106" s="112" t="s">
        <v>922</v>
      </c>
      <c r="W106" s="113">
        <v>1409382.5</v>
      </c>
      <c r="Y106" s="111" t="s">
        <v>921</v>
      </c>
      <c r="Z106" s="112" t="s">
        <v>922</v>
      </c>
      <c r="AA106" s="113">
        <v>1409382.5</v>
      </c>
      <c r="AC106" s="111" t="s">
        <v>921</v>
      </c>
      <c r="AD106" s="112" t="s">
        <v>922</v>
      </c>
      <c r="AE106" s="113">
        <v>1409382.5</v>
      </c>
      <c r="AG106" s="111" t="s">
        <v>151</v>
      </c>
      <c r="AH106" s="112" t="s">
        <v>922</v>
      </c>
      <c r="AI106" s="113">
        <v>1409382.5</v>
      </c>
      <c r="AJ106" s="117"/>
      <c r="AK106" s="111" t="s">
        <v>921</v>
      </c>
      <c r="AL106" s="112" t="s">
        <v>922</v>
      </c>
      <c r="AM106" s="113">
        <v>1409382.5</v>
      </c>
      <c r="AO106" s="111" t="s">
        <v>151</v>
      </c>
      <c r="AP106" s="112" t="s">
        <v>922</v>
      </c>
      <c r="AQ106" s="113">
        <v>1409382.5</v>
      </c>
      <c r="AS106" s="199" t="s">
        <v>921</v>
      </c>
      <c r="AT106" s="200" t="s">
        <v>922</v>
      </c>
      <c r="AU106" s="192">
        <v>1409382.5</v>
      </c>
    </row>
    <row r="107" spans="1:47" ht="15" x14ac:dyDescent="0.25">
      <c r="A107" s="118" t="s">
        <v>155</v>
      </c>
      <c r="B107" s="147" t="s">
        <v>925</v>
      </c>
      <c r="C107" s="167">
        <v>14126557.790000003</v>
      </c>
      <c r="E107" s="112" t="s">
        <v>926</v>
      </c>
      <c r="F107" s="112" t="s">
        <v>927</v>
      </c>
      <c r="G107" s="113">
        <v>14126557.789999999</v>
      </c>
      <c r="I107" s="168" t="s">
        <v>926</v>
      </c>
      <c r="J107" s="169" t="s">
        <v>927</v>
      </c>
      <c r="K107" s="148">
        <v>14126557.789999999</v>
      </c>
      <c r="M107" s="111" t="s">
        <v>928</v>
      </c>
      <c r="N107" s="112" t="s">
        <v>927</v>
      </c>
      <c r="O107" s="113">
        <v>14057705.08</v>
      </c>
      <c r="Q107" s="111" t="s">
        <v>929</v>
      </c>
      <c r="R107" s="112" t="s">
        <v>927</v>
      </c>
      <c r="S107" s="113">
        <v>14057705.08</v>
      </c>
      <c r="U107" s="111" t="s">
        <v>926</v>
      </c>
      <c r="V107" s="112" t="s">
        <v>927</v>
      </c>
      <c r="W107" s="113">
        <v>13856822.439999999</v>
      </c>
      <c r="Y107" s="111" t="s">
        <v>926</v>
      </c>
      <c r="Z107" s="112" t="s">
        <v>927</v>
      </c>
      <c r="AA107" s="113">
        <v>13856822.439999999</v>
      </c>
      <c r="AC107" s="111" t="s">
        <v>926</v>
      </c>
      <c r="AD107" s="112" t="s">
        <v>927</v>
      </c>
      <c r="AE107" s="113">
        <v>13856822.439999999</v>
      </c>
      <c r="AG107" s="111" t="s">
        <v>155</v>
      </c>
      <c r="AH107" s="112" t="s">
        <v>927</v>
      </c>
      <c r="AI107" s="113">
        <v>13856822.439999999</v>
      </c>
      <c r="AJ107" s="117"/>
      <c r="AK107" s="111" t="s">
        <v>926</v>
      </c>
      <c r="AL107" s="112" t="s">
        <v>927</v>
      </c>
      <c r="AM107" s="113">
        <v>13856822.439999999</v>
      </c>
      <c r="AO107" s="111" t="s">
        <v>155</v>
      </c>
      <c r="AP107" s="112" t="s">
        <v>927</v>
      </c>
      <c r="AQ107" s="113">
        <v>13856822.439999999</v>
      </c>
      <c r="AS107" s="199" t="s">
        <v>926</v>
      </c>
      <c r="AT107" s="200" t="s">
        <v>927</v>
      </c>
      <c r="AU107" s="192">
        <v>13856822.439999999</v>
      </c>
    </row>
    <row r="108" spans="1:47" x14ac:dyDescent="0.2">
      <c r="A108" s="118" t="s">
        <v>172</v>
      </c>
      <c r="B108" s="147" t="s">
        <v>930</v>
      </c>
      <c r="C108" s="144">
        <v>25864159.43</v>
      </c>
      <c r="E108" s="315" t="s">
        <v>931</v>
      </c>
      <c r="F108" s="315" t="s">
        <v>932</v>
      </c>
      <c r="G108" s="292">
        <v>109291397.31</v>
      </c>
      <c r="I108" s="318" t="s">
        <v>931</v>
      </c>
      <c r="J108" s="321" t="s">
        <v>932</v>
      </c>
      <c r="K108" s="324">
        <v>109291397.31</v>
      </c>
      <c r="M108" s="312" t="s">
        <v>933</v>
      </c>
      <c r="N108" s="315" t="s">
        <v>932</v>
      </c>
      <c r="O108" s="292">
        <v>109291397.31</v>
      </c>
      <c r="Q108" s="312" t="s">
        <v>934</v>
      </c>
      <c r="R108" s="315" t="s">
        <v>932</v>
      </c>
      <c r="S108" s="292">
        <v>109291397.31</v>
      </c>
      <c r="U108" s="312" t="s">
        <v>931</v>
      </c>
      <c r="V108" s="315" t="s">
        <v>932</v>
      </c>
      <c r="W108" s="292">
        <v>111271397.31</v>
      </c>
      <c r="Y108" s="312" t="s">
        <v>931</v>
      </c>
      <c r="Z108" s="315" t="s">
        <v>932</v>
      </c>
      <c r="AA108" s="292">
        <v>116371397.31</v>
      </c>
      <c r="AC108" s="312" t="s">
        <v>931</v>
      </c>
      <c r="AD108" s="315" t="s">
        <v>932</v>
      </c>
      <c r="AE108" s="292">
        <v>116371397.31</v>
      </c>
      <c r="AG108" s="312" t="s">
        <v>172</v>
      </c>
      <c r="AH108" s="315" t="s">
        <v>932</v>
      </c>
      <c r="AI108" s="292">
        <v>119428839.2</v>
      </c>
      <c r="AJ108" s="117"/>
      <c r="AK108" s="312" t="s">
        <v>931</v>
      </c>
      <c r="AL108" s="315" t="s">
        <v>932</v>
      </c>
      <c r="AM108" s="292">
        <v>119428839.2</v>
      </c>
      <c r="AO108" s="312" t="s">
        <v>172</v>
      </c>
      <c r="AP108" s="315" t="s">
        <v>932</v>
      </c>
      <c r="AQ108" s="292">
        <v>119428839.2</v>
      </c>
      <c r="AS108" s="286" t="s">
        <v>931</v>
      </c>
      <c r="AT108" s="289" t="s">
        <v>932</v>
      </c>
      <c r="AU108" s="292">
        <v>119428839.2</v>
      </c>
    </row>
    <row r="109" spans="1:47" x14ac:dyDescent="0.2">
      <c r="A109" s="118" t="s">
        <v>172</v>
      </c>
      <c r="B109" s="147" t="s">
        <v>935</v>
      </c>
      <c r="C109" s="144">
        <v>68460009.320000008</v>
      </c>
      <c r="E109" s="316"/>
      <c r="F109" s="316"/>
      <c r="G109" s="293"/>
      <c r="I109" s="319"/>
      <c r="J109" s="322"/>
      <c r="K109" s="325"/>
      <c r="M109" s="313"/>
      <c r="N109" s="316"/>
      <c r="O109" s="293"/>
      <c r="Q109" s="313"/>
      <c r="R109" s="316"/>
      <c r="S109" s="293"/>
      <c r="U109" s="313"/>
      <c r="V109" s="316"/>
      <c r="W109" s="293"/>
      <c r="Y109" s="313"/>
      <c r="Z109" s="316"/>
      <c r="AA109" s="293"/>
      <c r="AC109" s="313"/>
      <c r="AD109" s="316"/>
      <c r="AE109" s="293"/>
      <c r="AG109" s="313"/>
      <c r="AH109" s="316"/>
      <c r="AI109" s="293"/>
      <c r="AJ109" s="117"/>
      <c r="AK109" s="313"/>
      <c r="AL109" s="316"/>
      <c r="AM109" s="293"/>
      <c r="AO109" s="313"/>
      <c r="AP109" s="316"/>
      <c r="AQ109" s="293"/>
      <c r="AS109" s="287"/>
      <c r="AT109" s="290"/>
      <c r="AU109" s="293"/>
    </row>
    <row r="110" spans="1:47" x14ac:dyDescent="0.2">
      <c r="A110" s="118" t="s">
        <v>172</v>
      </c>
      <c r="B110" s="147" t="s">
        <v>936</v>
      </c>
      <c r="C110" s="144">
        <v>1179639.3600000001</v>
      </c>
      <c r="E110" s="316"/>
      <c r="F110" s="316"/>
      <c r="G110" s="293"/>
      <c r="I110" s="319"/>
      <c r="J110" s="322"/>
      <c r="K110" s="325"/>
      <c r="M110" s="313"/>
      <c r="N110" s="316"/>
      <c r="O110" s="293"/>
      <c r="Q110" s="313"/>
      <c r="R110" s="316"/>
      <c r="S110" s="293"/>
      <c r="U110" s="313"/>
      <c r="V110" s="316"/>
      <c r="W110" s="293"/>
      <c r="Y110" s="313"/>
      <c r="Z110" s="316"/>
      <c r="AA110" s="293"/>
      <c r="AC110" s="313"/>
      <c r="AD110" s="316"/>
      <c r="AE110" s="293"/>
      <c r="AG110" s="313"/>
      <c r="AH110" s="316"/>
      <c r="AI110" s="293"/>
      <c r="AJ110" s="117"/>
      <c r="AK110" s="313"/>
      <c r="AL110" s="316"/>
      <c r="AM110" s="293"/>
      <c r="AO110" s="313"/>
      <c r="AP110" s="316"/>
      <c r="AQ110" s="293"/>
      <c r="AS110" s="287"/>
      <c r="AT110" s="290"/>
      <c r="AU110" s="293"/>
    </row>
    <row r="111" spans="1:47" x14ac:dyDescent="0.2">
      <c r="A111" s="118" t="s">
        <v>172</v>
      </c>
      <c r="B111" s="147" t="s">
        <v>937</v>
      </c>
      <c r="C111" s="144">
        <v>2274654.61</v>
      </c>
      <c r="E111" s="316"/>
      <c r="F111" s="316"/>
      <c r="G111" s="293"/>
      <c r="I111" s="319"/>
      <c r="J111" s="322"/>
      <c r="K111" s="325"/>
      <c r="M111" s="313"/>
      <c r="N111" s="316"/>
      <c r="O111" s="293"/>
      <c r="Q111" s="313"/>
      <c r="R111" s="316"/>
      <c r="S111" s="293"/>
      <c r="U111" s="313"/>
      <c r="V111" s="316"/>
      <c r="W111" s="293"/>
      <c r="Y111" s="313"/>
      <c r="Z111" s="316"/>
      <c r="AA111" s="293"/>
      <c r="AC111" s="313"/>
      <c r="AD111" s="316"/>
      <c r="AE111" s="293"/>
      <c r="AG111" s="313"/>
      <c r="AH111" s="316"/>
      <c r="AI111" s="293"/>
      <c r="AJ111" s="117"/>
      <c r="AK111" s="313"/>
      <c r="AL111" s="316"/>
      <c r="AM111" s="293"/>
      <c r="AO111" s="313"/>
      <c r="AP111" s="316"/>
      <c r="AQ111" s="293"/>
      <c r="AS111" s="287"/>
      <c r="AT111" s="290"/>
      <c r="AU111" s="293"/>
    </row>
    <row r="112" spans="1:47" x14ac:dyDescent="0.2">
      <c r="A112" s="118" t="s">
        <v>172</v>
      </c>
      <c r="B112" s="147" t="s">
        <v>938</v>
      </c>
      <c r="C112" s="144">
        <v>2078555.1300000001</v>
      </c>
      <c r="E112" s="316"/>
      <c r="F112" s="316"/>
      <c r="G112" s="293"/>
      <c r="I112" s="319"/>
      <c r="J112" s="322"/>
      <c r="K112" s="325"/>
      <c r="M112" s="313"/>
      <c r="N112" s="316"/>
      <c r="O112" s="293"/>
      <c r="Q112" s="313"/>
      <c r="R112" s="316"/>
      <c r="S112" s="293"/>
      <c r="U112" s="313"/>
      <c r="V112" s="316"/>
      <c r="W112" s="293"/>
      <c r="Y112" s="313"/>
      <c r="Z112" s="316"/>
      <c r="AA112" s="293"/>
      <c r="AC112" s="313"/>
      <c r="AD112" s="316"/>
      <c r="AE112" s="293"/>
      <c r="AG112" s="313"/>
      <c r="AH112" s="316"/>
      <c r="AI112" s="293"/>
      <c r="AJ112" s="117"/>
      <c r="AK112" s="313"/>
      <c r="AL112" s="316"/>
      <c r="AM112" s="293"/>
      <c r="AO112" s="313"/>
      <c r="AP112" s="316"/>
      <c r="AQ112" s="293"/>
      <c r="AS112" s="287"/>
      <c r="AT112" s="290"/>
      <c r="AU112" s="293"/>
    </row>
    <row r="113" spans="1:47" x14ac:dyDescent="0.2">
      <c r="A113" s="118" t="s">
        <v>172</v>
      </c>
      <c r="B113" s="147" t="s">
        <v>939</v>
      </c>
      <c r="C113" s="144">
        <v>6857898.7600000016</v>
      </c>
      <c r="E113" s="316"/>
      <c r="F113" s="316"/>
      <c r="G113" s="293"/>
      <c r="I113" s="319"/>
      <c r="J113" s="322"/>
      <c r="K113" s="325"/>
      <c r="M113" s="313"/>
      <c r="N113" s="316"/>
      <c r="O113" s="293"/>
      <c r="Q113" s="313"/>
      <c r="R113" s="316"/>
      <c r="S113" s="293"/>
      <c r="U113" s="313"/>
      <c r="V113" s="316"/>
      <c r="W113" s="293"/>
      <c r="Y113" s="313"/>
      <c r="Z113" s="316"/>
      <c r="AA113" s="293"/>
      <c r="AC113" s="313"/>
      <c r="AD113" s="316"/>
      <c r="AE113" s="293"/>
      <c r="AG113" s="313"/>
      <c r="AH113" s="316"/>
      <c r="AI113" s="293"/>
      <c r="AJ113" s="117"/>
      <c r="AK113" s="313"/>
      <c r="AL113" s="316"/>
      <c r="AM113" s="293"/>
      <c r="AO113" s="313"/>
      <c r="AP113" s="316"/>
      <c r="AQ113" s="293"/>
      <c r="AS113" s="287"/>
      <c r="AT113" s="290"/>
      <c r="AU113" s="293"/>
    </row>
    <row r="114" spans="1:47" x14ac:dyDescent="0.2">
      <c r="A114" s="118" t="s">
        <v>172</v>
      </c>
      <c r="B114" s="147" t="s">
        <v>940</v>
      </c>
      <c r="C114" s="144">
        <v>2576480.6999999997</v>
      </c>
      <c r="E114" s="317"/>
      <c r="F114" s="317"/>
      <c r="G114" s="294"/>
      <c r="I114" s="320"/>
      <c r="J114" s="323"/>
      <c r="K114" s="326"/>
      <c r="M114" s="314"/>
      <c r="N114" s="317"/>
      <c r="O114" s="294"/>
      <c r="Q114" s="314"/>
      <c r="R114" s="317"/>
      <c r="S114" s="294"/>
      <c r="U114" s="314"/>
      <c r="V114" s="317"/>
      <c r="W114" s="294"/>
      <c r="Y114" s="314"/>
      <c r="Z114" s="317"/>
      <c r="AA114" s="294"/>
      <c r="AC114" s="314"/>
      <c r="AD114" s="317"/>
      <c r="AE114" s="294"/>
      <c r="AG114" s="314"/>
      <c r="AH114" s="317"/>
      <c r="AI114" s="294"/>
      <c r="AJ114" s="117"/>
      <c r="AK114" s="314"/>
      <c r="AL114" s="317"/>
      <c r="AM114" s="294"/>
      <c r="AO114" s="314"/>
      <c r="AP114" s="317"/>
      <c r="AQ114" s="294"/>
      <c r="AS114" s="288"/>
      <c r="AT114" s="291"/>
      <c r="AU114" s="294"/>
    </row>
    <row r="115" spans="1:47" ht="15" x14ac:dyDescent="0.25">
      <c r="A115" s="118" t="s">
        <v>205</v>
      </c>
      <c r="B115" s="147" t="s">
        <v>941</v>
      </c>
      <c r="C115" s="167">
        <v>4417340.8000000007</v>
      </c>
      <c r="E115" s="112" t="s">
        <v>942</v>
      </c>
      <c r="F115" s="112" t="s">
        <v>943</v>
      </c>
      <c r="G115" s="113">
        <v>4417340.8</v>
      </c>
      <c r="I115" s="168" t="s">
        <v>942</v>
      </c>
      <c r="J115" s="169" t="s">
        <v>943</v>
      </c>
      <c r="K115" s="148">
        <v>4417340.8</v>
      </c>
      <c r="M115" s="111" t="s">
        <v>944</v>
      </c>
      <c r="N115" s="112" t="s">
        <v>943</v>
      </c>
      <c r="O115" s="113">
        <v>4295039.24</v>
      </c>
      <c r="Q115" s="111" t="s">
        <v>945</v>
      </c>
      <c r="R115" s="112" t="s">
        <v>943</v>
      </c>
      <c r="S115" s="113">
        <v>4295039.24</v>
      </c>
      <c r="U115" s="111" t="s">
        <v>942</v>
      </c>
      <c r="V115" s="112" t="s">
        <v>943</v>
      </c>
      <c r="W115" s="113">
        <v>6181309.3399999999</v>
      </c>
      <c r="Y115" s="111" t="s">
        <v>942</v>
      </c>
      <c r="Z115" s="112" t="s">
        <v>943</v>
      </c>
      <c r="AA115" s="113">
        <v>6181309.3399999999</v>
      </c>
      <c r="AC115" s="111" t="s">
        <v>942</v>
      </c>
      <c r="AD115" s="112" t="s">
        <v>943</v>
      </c>
      <c r="AE115" s="113">
        <v>6236309.3399999999</v>
      </c>
      <c r="AG115" s="111" t="s">
        <v>205</v>
      </c>
      <c r="AH115" s="112" t="s">
        <v>943</v>
      </c>
      <c r="AI115" s="113">
        <v>6236309.3399999999</v>
      </c>
      <c r="AJ115" s="117"/>
      <c r="AK115" s="111" t="s">
        <v>942</v>
      </c>
      <c r="AL115" s="112" t="s">
        <v>943</v>
      </c>
      <c r="AM115" s="113">
        <v>6211309.3399999999</v>
      </c>
      <c r="AO115" s="111" t="s">
        <v>205</v>
      </c>
      <c r="AP115" s="112" t="s">
        <v>943</v>
      </c>
      <c r="AQ115" s="113">
        <v>6211309.3399999999</v>
      </c>
      <c r="AS115" s="199" t="s">
        <v>942</v>
      </c>
      <c r="AT115" s="200" t="s">
        <v>943</v>
      </c>
      <c r="AU115" s="192">
        <v>6211309.3399999999</v>
      </c>
    </row>
    <row r="116" spans="1:47" ht="15" x14ac:dyDescent="0.25">
      <c r="A116" s="118" t="s">
        <v>214</v>
      </c>
      <c r="B116" s="147" t="s">
        <v>946</v>
      </c>
      <c r="C116" s="167">
        <v>10840874.5</v>
      </c>
      <c r="E116" s="112" t="s">
        <v>947</v>
      </c>
      <c r="F116" s="112" t="s">
        <v>948</v>
      </c>
      <c r="G116" s="113">
        <v>10840874.5</v>
      </c>
      <c r="I116" s="168" t="s">
        <v>947</v>
      </c>
      <c r="J116" s="169" t="s">
        <v>948</v>
      </c>
      <c r="K116" s="148">
        <v>10840874.5</v>
      </c>
      <c r="M116" s="111" t="s">
        <v>949</v>
      </c>
      <c r="N116" s="112" t="s">
        <v>948</v>
      </c>
      <c r="O116" s="113">
        <v>10710873.789999999</v>
      </c>
      <c r="Q116" s="111" t="s">
        <v>950</v>
      </c>
      <c r="R116" s="112" t="s">
        <v>948</v>
      </c>
      <c r="S116" s="113">
        <v>10732887.189999999</v>
      </c>
      <c r="U116" s="111" t="s">
        <v>947</v>
      </c>
      <c r="V116" s="112" t="s">
        <v>948</v>
      </c>
      <c r="W116" s="113">
        <v>10602356.48</v>
      </c>
      <c r="Y116" s="111" t="s">
        <v>947</v>
      </c>
      <c r="Z116" s="112" t="s">
        <v>948</v>
      </c>
      <c r="AA116" s="113">
        <v>10698449.75</v>
      </c>
      <c r="AC116" s="111" t="s">
        <v>947</v>
      </c>
      <c r="AD116" s="112" t="s">
        <v>948</v>
      </c>
      <c r="AE116" s="113">
        <v>10698449.75</v>
      </c>
      <c r="AG116" s="111" t="s">
        <v>214</v>
      </c>
      <c r="AH116" s="112" t="s">
        <v>948</v>
      </c>
      <c r="AI116" s="113">
        <v>10698449.75</v>
      </c>
      <c r="AJ116" s="117"/>
      <c r="AK116" s="111" t="s">
        <v>947</v>
      </c>
      <c r="AL116" s="112" t="s">
        <v>948</v>
      </c>
      <c r="AM116" s="113">
        <v>10698449.75</v>
      </c>
      <c r="AO116" s="111" t="s">
        <v>214</v>
      </c>
      <c r="AP116" s="112" t="s">
        <v>948</v>
      </c>
      <c r="AQ116" s="113">
        <v>10698449.75</v>
      </c>
      <c r="AS116" s="199" t="s">
        <v>947</v>
      </c>
      <c r="AT116" s="200" t="s">
        <v>948</v>
      </c>
      <c r="AU116" s="192">
        <v>10698449.75</v>
      </c>
    </row>
    <row r="117" spans="1:47" ht="15" x14ac:dyDescent="0.25">
      <c r="A117" s="118" t="s">
        <v>222</v>
      </c>
      <c r="B117" s="147" t="s">
        <v>951</v>
      </c>
      <c r="C117" s="167">
        <v>9177945.9900000002</v>
      </c>
      <c r="E117" s="170" t="s">
        <v>952</v>
      </c>
      <c r="F117" s="170" t="s">
        <v>953</v>
      </c>
      <c r="G117" s="171">
        <v>9177945.9900000002</v>
      </c>
      <c r="I117" s="168" t="s">
        <v>952</v>
      </c>
      <c r="J117" s="169" t="s">
        <v>953</v>
      </c>
      <c r="K117" s="148">
        <v>9177945.9900000002</v>
      </c>
      <c r="M117" s="111" t="s">
        <v>954</v>
      </c>
      <c r="N117" s="112" t="s">
        <v>953</v>
      </c>
      <c r="O117" s="113">
        <v>8671469.0500000007</v>
      </c>
      <c r="Q117" s="111" t="s">
        <v>955</v>
      </c>
      <c r="R117" s="112" t="s">
        <v>953</v>
      </c>
      <c r="S117" s="113">
        <v>8671469.0500000007</v>
      </c>
      <c r="U117" s="111" t="s">
        <v>952</v>
      </c>
      <c r="V117" s="112" t="s">
        <v>953</v>
      </c>
      <c r="W117" s="113">
        <v>8578146.0299999993</v>
      </c>
      <c r="Y117" s="111" t="s">
        <v>952</v>
      </c>
      <c r="Z117" s="112" t="s">
        <v>953</v>
      </c>
      <c r="AA117" s="113">
        <v>8578146.0299999993</v>
      </c>
      <c r="AC117" s="111" t="s">
        <v>952</v>
      </c>
      <c r="AD117" s="112" t="s">
        <v>953</v>
      </c>
      <c r="AE117" s="113">
        <v>8578146.0299999993</v>
      </c>
      <c r="AG117" s="111" t="s">
        <v>222</v>
      </c>
      <c r="AH117" s="112" t="s">
        <v>953</v>
      </c>
      <c r="AI117" s="113">
        <v>8578146.0299999993</v>
      </c>
      <c r="AJ117" s="117"/>
      <c r="AK117" s="111" t="s">
        <v>952</v>
      </c>
      <c r="AL117" s="112" t="s">
        <v>953</v>
      </c>
      <c r="AM117" s="113">
        <v>8648146.0299999993</v>
      </c>
      <c r="AO117" s="111" t="s">
        <v>222</v>
      </c>
      <c r="AP117" s="112" t="s">
        <v>953</v>
      </c>
      <c r="AQ117" s="113">
        <v>8648146.0299999993</v>
      </c>
      <c r="AS117" s="199" t="s">
        <v>952</v>
      </c>
      <c r="AT117" s="200" t="s">
        <v>953</v>
      </c>
      <c r="AU117" s="192">
        <v>8629646.0299999993</v>
      </c>
    </row>
    <row r="118" spans="1:47" ht="15" x14ac:dyDescent="0.25">
      <c r="A118" s="118" t="s">
        <v>226</v>
      </c>
      <c r="B118" s="147" t="s">
        <v>956</v>
      </c>
      <c r="C118" s="167">
        <v>45019523.379999995</v>
      </c>
      <c r="E118" s="170" t="s">
        <v>957</v>
      </c>
      <c r="F118" s="170" t="s">
        <v>958</v>
      </c>
      <c r="G118" s="171">
        <v>45019523.380000003</v>
      </c>
      <c r="I118" s="168" t="s">
        <v>957</v>
      </c>
      <c r="J118" s="169" t="s">
        <v>958</v>
      </c>
      <c r="K118" s="148">
        <v>45019523.380000003</v>
      </c>
      <c r="M118" s="111" t="s">
        <v>959</v>
      </c>
      <c r="N118" s="112" t="s">
        <v>958</v>
      </c>
      <c r="O118" s="113">
        <v>45019523.380000003</v>
      </c>
      <c r="Q118" s="111" t="s">
        <v>960</v>
      </c>
      <c r="R118" s="112" t="s">
        <v>958</v>
      </c>
      <c r="S118" s="113">
        <v>45019523.380000003</v>
      </c>
      <c r="U118" s="111" t="s">
        <v>957</v>
      </c>
      <c r="V118" s="112" t="s">
        <v>958</v>
      </c>
      <c r="W118" s="113">
        <v>45019523.380000003</v>
      </c>
      <c r="Y118" s="111" t="s">
        <v>957</v>
      </c>
      <c r="Z118" s="112" t="s">
        <v>958</v>
      </c>
      <c r="AA118" s="113">
        <v>45019523.380000003</v>
      </c>
      <c r="AC118" s="111" t="s">
        <v>957</v>
      </c>
      <c r="AD118" s="112" t="s">
        <v>958</v>
      </c>
      <c r="AE118" s="113">
        <v>45019523.380000003</v>
      </c>
      <c r="AG118" s="111" t="s">
        <v>226</v>
      </c>
      <c r="AH118" s="112" t="s">
        <v>958</v>
      </c>
      <c r="AI118" s="113">
        <v>45019523.380000003</v>
      </c>
      <c r="AJ118" s="117"/>
      <c r="AK118" s="111" t="s">
        <v>957</v>
      </c>
      <c r="AL118" s="112" t="s">
        <v>958</v>
      </c>
      <c r="AM118" s="113">
        <v>45019523.380000003</v>
      </c>
      <c r="AO118" s="111" t="s">
        <v>226</v>
      </c>
      <c r="AP118" s="112" t="s">
        <v>958</v>
      </c>
      <c r="AQ118" s="113">
        <v>45019523.380000003</v>
      </c>
      <c r="AS118" s="199" t="s">
        <v>957</v>
      </c>
      <c r="AT118" s="200" t="s">
        <v>958</v>
      </c>
      <c r="AU118" s="192">
        <v>45019523.380000003</v>
      </c>
    </row>
    <row r="119" spans="1:47" ht="15" x14ac:dyDescent="0.25">
      <c r="A119" s="118" t="s">
        <v>232</v>
      </c>
      <c r="B119" s="147" t="s">
        <v>961</v>
      </c>
      <c r="C119" s="167">
        <v>6965108.5999999996</v>
      </c>
      <c r="E119" s="170" t="s">
        <v>962</v>
      </c>
      <c r="F119" s="170" t="s">
        <v>963</v>
      </c>
      <c r="G119" s="171">
        <v>6965108.5999999996</v>
      </c>
      <c r="I119" s="168" t="s">
        <v>962</v>
      </c>
      <c r="J119" s="169" t="s">
        <v>963</v>
      </c>
      <c r="K119" s="148">
        <v>6965108.5999999996</v>
      </c>
      <c r="M119" s="111" t="s">
        <v>964</v>
      </c>
      <c r="N119" s="112" t="s">
        <v>963</v>
      </c>
      <c r="O119" s="113">
        <v>6919608.2699999996</v>
      </c>
      <c r="Q119" s="111" t="s">
        <v>965</v>
      </c>
      <c r="R119" s="112" t="s">
        <v>963</v>
      </c>
      <c r="S119" s="113">
        <v>6919608.2699999996</v>
      </c>
      <c r="U119" s="111" t="s">
        <v>962</v>
      </c>
      <c r="V119" s="112" t="s">
        <v>963</v>
      </c>
      <c r="W119" s="113">
        <v>6874780.6799999997</v>
      </c>
      <c r="Y119" s="111" t="s">
        <v>962</v>
      </c>
      <c r="Z119" s="112" t="s">
        <v>963</v>
      </c>
      <c r="AA119" s="113">
        <v>6874780.6799999997</v>
      </c>
      <c r="AC119" s="111" t="s">
        <v>962</v>
      </c>
      <c r="AD119" s="112" t="s">
        <v>963</v>
      </c>
      <c r="AE119" s="113">
        <v>6874780.6799999997</v>
      </c>
      <c r="AG119" s="111" t="s">
        <v>232</v>
      </c>
      <c r="AH119" s="112" t="s">
        <v>963</v>
      </c>
      <c r="AI119" s="113">
        <v>6874780.6799999997</v>
      </c>
      <c r="AJ119" s="117"/>
      <c r="AK119" s="111" t="s">
        <v>962</v>
      </c>
      <c r="AL119" s="112" t="s">
        <v>963</v>
      </c>
      <c r="AM119" s="113">
        <v>6874780.6799999997</v>
      </c>
      <c r="AO119" s="111" t="s">
        <v>232</v>
      </c>
      <c r="AP119" s="112" t="s">
        <v>963</v>
      </c>
      <c r="AQ119" s="113">
        <v>7178462.7199999997</v>
      </c>
      <c r="AS119" s="199" t="s">
        <v>962</v>
      </c>
      <c r="AT119" s="200" t="s">
        <v>963</v>
      </c>
      <c r="AU119" s="192">
        <v>7178462.7199999997</v>
      </c>
    </row>
    <row r="120" spans="1:47" ht="15" x14ac:dyDescent="0.25">
      <c r="A120" s="118" t="s">
        <v>237</v>
      </c>
      <c r="B120" s="147" t="s">
        <v>966</v>
      </c>
      <c r="C120" s="161">
        <v>113032128.39</v>
      </c>
      <c r="E120" s="170" t="s">
        <v>967</v>
      </c>
      <c r="F120" s="170" t="s">
        <v>968</v>
      </c>
      <c r="G120" s="171">
        <v>270603463.72000003</v>
      </c>
      <c r="I120" s="168" t="s">
        <v>967</v>
      </c>
      <c r="J120" s="169" t="s">
        <v>968</v>
      </c>
      <c r="K120" s="148">
        <v>205732424.25999999</v>
      </c>
      <c r="M120" s="111" t="s">
        <v>969</v>
      </c>
      <c r="N120" s="112" t="s">
        <v>968</v>
      </c>
      <c r="O120" s="113">
        <v>205340939.55000001</v>
      </c>
      <c r="Q120" s="111" t="s">
        <v>970</v>
      </c>
      <c r="R120" s="112" t="s">
        <v>968</v>
      </c>
      <c r="S120" s="113">
        <v>139754530.15000001</v>
      </c>
      <c r="U120" s="111" t="s">
        <v>967</v>
      </c>
      <c r="V120" s="112" t="s">
        <v>968</v>
      </c>
      <c r="W120" s="113">
        <v>128630368.45999999</v>
      </c>
      <c r="Y120" s="111" t="s">
        <v>967</v>
      </c>
      <c r="Z120" s="112" t="s">
        <v>968</v>
      </c>
      <c r="AA120" s="113">
        <v>121880368.45999999</v>
      </c>
      <c r="AC120" s="111" t="s">
        <v>967</v>
      </c>
      <c r="AD120" s="112" t="s">
        <v>968</v>
      </c>
      <c r="AE120" s="113">
        <v>121377093.28</v>
      </c>
      <c r="AG120" s="111" t="s">
        <v>237</v>
      </c>
      <c r="AH120" s="112" t="s">
        <v>968</v>
      </c>
      <c r="AI120" s="113">
        <v>124014693.28</v>
      </c>
      <c r="AJ120" s="117"/>
      <c r="AK120" s="111" t="s">
        <v>967</v>
      </c>
      <c r="AL120" s="112" t="s">
        <v>968</v>
      </c>
      <c r="AM120" s="113">
        <v>121394693.28</v>
      </c>
      <c r="AO120" s="111" t="s">
        <v>237</v>
      </c>
      <c r="AP120" s="112" t="s">
        <v>968</v>
      </c>
      <c r="AQ120" s="113">
        <v>121091011.23999999</v>
      </c>
      <c r="AS120" s="199" t="s">
        <v>967</v>
      </c>
      <c r="AT120" s="200" t="s">
        <v>968</v>
      </c>
      <c r="AU120" s="192">
        <v>112594941.23999999</v>
      </c>
    </row>
    <row r="121" spans="1:47" ht="15" x14ac:dyDescent="0.25">
      <c r="A121" s="118" t="s">
        <v>257</v>
      </c>
      <c r="B121" s="147" t="s">
        <v>971</v>
      </c>
      <c r="C121" s="167">
        <v>4346455.8099999996</v>
      </c>
      <c r="E121" s="170" t="s">
        <v>972</v>
      </c>
      <c r="F121" s="170" t="s">
        <v>973</v>
      </c>
      <c r="G121" s="171">
        <v>4346455.8099999996</v>
      </c>
      <c r="I121" s="168" t="s">
        <v>972</v>
      </c>
      <c r="J121" s="169" t="s">
        <v>973</v>
      </c>
      <c r="K121" s="148">
        <v>4346455.8099999996</v>
      </c>
      <c r="M121" s="111" t="s">
        <v>974</v>
      </c>
      <c r="N121" s="112" t="s">
        <v>973</v>
      </c>
      <c r="O121" s="113">
        <v>4228192</v>
      </c>
      <c r="Q121" s="111" t="s">
        <v>975</v>
      </c>
      <c r="R121" s="112" t="s">
        <v>973</v>
      </c>
      <c r="S121" s="113">
        <v>4228192</v>
      </c>
      <c r="U121" s="111" t="s">
        <v>972</v>
      </c>
      <c r="V121" s="112" t="s">
        <v>973</v>
      </c>
      <c r="W121" s="113">
        <v>4427929.3899999997</v>
      </c>
      <c r="Y121" s="111" t="s">
        <v>972</v>
      </c>
      <c r="Z121" s="112" t="s">
        <v>973</v>
      </c>
      <c r="AA121" s="113">
        <v>4427929.3899999997</v>
      </c>
      <c r="AC121" s="111" t="s">
        <v>972</v>
      </c>
      <c r="AD121" s="112" t="s">
        <v>973</v>
      </c>
      <c r="AE121" s="113">
        <v>4427929.3899999997</v>
      </c>
      <c r="AG121" s="111" t="s">
        <v>257</v>
      </c>
      <c r="AH121" s="112" t="s">
        <v>973</v>
      </c>
      <c r="AI121" s="113">
        <v>4427929.3899999997</v>
      </c>
      <c r="AJ121" s="117"/>
      <c r="AK121" s="111" t="s">
        <v>972</v>
      </c>
      <c r="AL121" s="112" t="s">
        <v>973</v>
      </c>
      <c r="AM121" s="113">
        <v>4427929.3899999997</v>
      </c>
      <c r="AO121" s="111" t="s">
        <v>257</v>
      </c>
      <c r="AP121" s="112" t="s">
        <v>973</v>
      </c>
      <c r="AQ121" s="113">
        <v>4427929.3899999997</v>
      </c>
      <c r="AS121" s="199" t="s">
        <v>972</v>
      </c>
      <c r="AT121" s="200" t="s">
        <v>973</v>
      </c>
      <c r="AU121" s="192">
        <v>4427929.3899999997</v>
      </c>
    </row>
    <row r="122" spans="1:47" ht="15" x14ac:dyDescent="0.25">
      <c r="A122" s="118" t="s">
        <v>262</v>
      </c>
      <c r="B122" s="147" t="s">
        <v>976</v>
      </c>
      <c r="C122" s="167">
        <v>30584565.57</v>
      </c>
      <c r="E122" s="170" t="s">
        <v>977</v>
      </c>
      <c r="F122" s="170" t="s">
        <v>978</v>
      </c>
      <c r="G122" s="171">
        <v>30584565.57</v>
      </c>
      <c r="I122" s="168" t="s">
        <v>977</v>
      </c>
      <c r="J122" s="169" t="s">
        <v>978</v>
      </c>
      <c r="K122" s="148">
        <v>30584565.57</v>
      </c>
      <c r="M122" s="111" t="s">
        <v>979</v>
      </c>
      <c r="N122" s="112" t="s">
        <v>978</v>
      </c>
      <c r="O122" s="113">
        <v>2037392.96</v>
      </c>
      <c r="Q122" s="111" t="s">
        <v>980</v>
      </c>
      <c r="R122" s="112" t="s">
        <v>978</v>
      </c>
      <c r="S122" s="113">
        <v>2037392.96</v>
      </c>
      <c r="U122" s="111" t="s">
        <v>977</v>
      </c>
      <c r="V122" s="112" t="s">
        <v>978</v>
      </c>
      <c r="W122" s="113">
        <v>2037392.96</v>
      </c>
      <c r="Y122" s="111" t="s">
        <v>977</v>
      </c>
      <c r="Z122" s="112" t="s">
        <v>978</v>
      </c>
      <c r="AA122" s="113">
        <v>2037392.96</v>
      </c>
      <c r="AC122" s="111" t="s">
        <v>977</v>
      </c>
      <c r="AD122" s="112" t="s">
        <v>978</v>
      </c>
      <c r="AE122" s="113">
        <v>2037392.96</v>
      </c>
      <c r="AG122" s="111" t="s">
        <v>262</v>
      </c>
      <c r="AH122" s="112" t="s">
        <v>978</v>
      </c>
      <c r="AI122" s="113">
        <v>2037392.96</v>
      </c>
      <c r="AJ122" s="117"/>
      <c r="AK122" s="111" t="s">
        <v>977</v>
      </c>
      <c r="AL122" s="112" t="s">
        <v>978</v>
      </c>
      <c r="AM122" s="113">
        <v>2037392.96</v>
      </c>
      <c r="AO122" s="111" t="s">
        <v>262</v>
      </c>
      <c r="AP122" s="112" t="s">
        <v>978</v>
      </c>
      <c r="AQ122" s="113">
        <v>2037392.96</v>
      </c>
      <c r="AS122" s="199" t="s">
        <v>977</v>
      </c>
      <c r="AT122" s="200" t="s">
        <v>978</v>
      </c>
      <c r="AU122" s="192">
        <v>2037392.96</v>
      </c>
    </row>
    <row r="123" spans="1:47" ht="15" x14ac:dyDescent="0.25">
      <c r="A123" s="172"/>
      <c r="B123" s="173"/>
      <c r="C123" s="174"/>
      <c r="D123" s="123"/>
      <c r="E123" s="173"/>
      <c r="F123" s="173"/>
      <c r="G123" s="175"/>
      <c r="H123" s="123"/>
      <c r="I123" s="176"/>
      <c r="J123" s="177"/>
      <c r="K123" s="159"/>
      <c r="L123" s="123"/>
      <c r="M123" s="111" t="s">
        <v>981</v>
      </c>
      <c r="N123" s="112" t="s">
        <v>982</v>
      </c>
      <c r="O123" s="113">
        <v>35727558.149999999</v>
      </c>
      <c r="Q123" s="111" t="s">
        <v>983</v>
      </c>
      <c r="R123" s="112" t="s">
        <v>982</v>
      </c>
      <c r="S123" s="113">
        <v>36762558.149999999</v>
      </c>
      <c r="U123" s="111" t="s">
        <v>984</v>
      </c>
      <c r="V123" s="112" t="s">
        <v>982</v>
      </c>
      <c r="W123" s="113">
        <v>35886715.350000001</v>
      </c>
      <c r="Y123" s="111" t="s">
        <v>984</v>
      </c>
      <c r="Z123" s="112" t="s">
        <v>982</v>
      </c>
      <c r="AA123" s="113">
        <v>34447585.350000001</v>
      </c>
      <c r="AC123" s="111" t="s">
        <v>984</v>
      </c>
      <c r="AD123" s="112" t="s">
        <v>982</v>
      </c>
      <c r="AE123" s="113">
        <v>34447585.350000001</v>
      </c>
      <c r="AG123" s="111" t="s">
        <v>276</v>
      </c>
      <c r="AH123" s="112" t="s">
        <v>982</v>
      </c>
      <c r="AI123" s="113">
        <v>34547585.350000001</v>
      </c>
      <c r="AJ123" s="117"/>
      <c r="AK123" s="111" t="s">
        <v>984</v>
      </c>
      <c r="AL123" s="112" t="s">
        <v>982</v>
      </c>
      <c r="AM123" s="113">
        <v>33367585.350000001</v>
      </c>
      <c r="AO123" s="111" t="s">
        <v>276</v>
      </c>
      <c r="AP123" s="112" t="s">
        <v>982</v>
      </c>
      <c r="AQ123" s="113">
        <v>33367585.350000001</v>
      </c>
      <c r="AS123" s="199" t="s">
        <v>984</v>
      </c>
      <c r="AT123" s="200" t="s">
        <v>982</v>
      </c>
      <c r="AU123" s="192">
        <v>33367585.350000001</v>
      </c>
    </row>
    <row r="124" spans="1:47" ht="15" x14ac:dyDescent="0.25">
      <c r="A124" s="118" t="s">
        <v>288</v>
      </c>
      <c r="B124" s="147" t="s">
        <v>985</v>
      </c>
      <c r="C124" s="167">
        <v>748044.98</v>
      </c>
      <c r="E124" s="170" t="s">
        <v>986</v>
      </c>
      <c r="F124" s="170" t="s">
        <v>987</v>
      </c>
      <c r="G124" s="171">
        <v>748044.98</v>
      </c>
      <c r="I124" s="168" t="s">
        <v>986</v>
      </c>
      <c r="J124" s="169" t="s">
        <v>987</v>
      </c>
      <c r="K124" s="148">
        <v>898044.98</v>
      </c>
      <c r="M124" s="111" t="s">
        <v>988</v>
      </c>
      <c r="N124" s="112" t="s">
        <v>987</v>
      </c>
      <c r="O124" s="113">
        <v>892199.56</v>
      </c>
      <c r="Q124" s="111" t="s">
        <v>989</v>
      </c>
      <c r="R124" s="112" t="s">
        <v>987</v>
      </c>
      <c r="S124" s="113">
        <v>892199.56</v>
      </c>
      <c r="U124" s="111" t="s">
        <v>986</v>
      </c>
      <c r="V124" s="112" t="s">
        <v>987</v>
      </c>
      <c r="W124" s="113">
        <v>883535.86</v>
      </c>
      <c r="Y124" s="111" t="s">
        <v>986</v>
      </c>
      <c r="Z124" s="112" t="s">
        <v>987</v>
      </c>
      <c r="AA124" s="113">
        <v>883535.86</v>
      </c>
      <c r="AC124" s="111" t="s">
        <v>986</v>
      </c>
      <c r="AD124" s="112" t="s">
        <v>987</v>
      </c>
      <c r="AE124" s="113">
        <v>883535.86</v>
      </c>
      <c r="AG124" s="111" t="s">
        <v>288</v>
      </c>
      <c r="AH124" s="112" t="s">
        <v>987</v>
      </c>
      <c r="AI124" s="113">
        <v>883535.86</v>
      </c>
      <c r="AJ124" s="117"/>
      <c r="AK124" s="111" t="s">
        <v>986</v>
      </c>
      <c r="AL124" s="112" t="s">
        <v>987</v>
      </c>
      <c r="AM124" s="113">
        <v>936535.86</v>
      </c>
      <c r="AO124" s="111" t="s">
        <v>288</v>
      </c>
      <c r="AP124" s="112" t="s">
        <v>987</v>
      </c>
      <c r="AQ124" s="113">
        <v>936535.86</v>
      </c>
      <c r="AS124" s="199" t="s">
        <v>986</v>
      </c>
      <c r="AT124" s="200" t="s">
        <v>987</v>
      </c>
      <c r="AU124" s="192">
        <v>936535.86</v>
      </c>
    </row>
    <row r="125" spans="1:47" ht="15" x14ac:dyDescent="0.25">
      <c r="A125" s="118" t="s">
        <v>292</v>
      </c>
      <c r="B125" s="147" t="s">
        <v>990</v>
      </c>
      <c r="C125" s="167">
        <v>2797967.5</v>
      </c>
      <c r="E125" s="170" t="s">
        <v>991</v>
      </c>
      <c r="F125" s="170" t="s">
        <v>992</v>
      </c>
      <c r="G125" s="171">
        <v>2797967.5</v>
      </c>
      <c r="I125" s="168" t="s">
        <v>991</v>
      </c>
      <c r="J125" s="169" t="s">
        <v>992</v>
      </c>
      <c r="K125" s="148">
        <v>2797967.5</v>
      </c>
      <c r="M125" s="111" t="s">
        <v>993</v>
      </c>
      <c r="N125" s="112" t="s">
        <v>992</v>
      </c>
      <c r="O125" s="113">
        <v>2766541.71</v>
      </c>
      <c r="Q125" s="111" t="s">
        <v>994</v>
      </c>
      <c r="R125" s="112" t="s">
        <v>992</v>
      </c>
      <c r="S125" s="113">
        <v>2766541.71</v>
      </c>
      <c r="U125" s="111" t="s">
        <v>991</v>
      </c>
      <c r="V125" s="112" t="s">
        <v>992</v>
      </c>
      <c r="W125" s="113">
        <v>2782601.69</v>
      </c>
      <c r="Y125" s="111" t="s">
        <v>991</v>
      </c>
      <c r="Z125" s="112" t="s">
        <v>992</v>
      </c>
      <c r="AA125" s="113">
        <v>2782601.69</v>
      </c>
      <c r="AC125" s="111" t="s">
        <v>991</v>
      </c>
      <c r="AD125" s="112" t="s">
        <v>992</v>
      </c>
      <c r="AE125" s="113">
        <v>2782601.69</v>
      </c>
      <c r="AG125" s="111" t="s">
        <v>292</v>
      </c>
      <c r="AH125" s="112" t="s">
        <v>992</v>
      </c>
      <c r="AI125" s="113">
        <v>2782601.69</v>
      </c>
      <c r="AJ125" s="117"/>
      <c r="AK125" s="111" t="s">
        <v>991</v>
      </c>
      <c r="AL125" s="112" t="s">
        <v>992</v>
      </c>
      <c r="AM125" s="113">
        <v>2782601.69</v>
      </c>
      <c r="AO125" s="111" t="s">
        <v>292</v>
      </c>
      <c r="AP125" s="112" t="s">
        <v>992</v>
      </c>
      <c r="AQ125" s="113">
        <v>2782601.69</v>
      </c>
      <c r="AS125" s="199" t="s">
        <v>991</v>
      </c>
      <c r="AT125" s="200" t="s">
        <v>992</v>
      </c>
      <c r="AU125" s="192">
        <v>2782601.69</v>
      </c>
    </row>
    <row r="126" spans="1:47" ht="15" x14ac:dyDescent="0.25">
      <c r="A126" s="172"/>
      <c r="B126" s="173"/>
      <c r="C126" s="174"/>
      <c r="D126" s="123"/>
      <c r="E126" s="173"/>
      <c r="F126" s="173"/>
      <c r="G126" s="175"/>
      <c r="H126" s="123"/>
      <c r="I126" s="176"/>
      <c r="J126" s="177"/>
      <c r="K126" s="159"/>
      <c r="L126" s="123"/>
      <c r="M126" s="111" t="s">
        <v>995</v>
      </c>
      <c r="N126" s="112" t="s">
        <v>996</v>
      </c>
      <c r="O126" s="113">
        <v>7198490.8499999996</v>
      </c>
      <c r="Q126" s="111" t="s">
        <v>997</v>
      </c>
      <c r="R126" s="112" t="s">
        <v>996</v>
      </c>
      <c r="S126" s="113">
        <v>7198490.8499999996</v>
      </c>
      <c r="U126" s="111" t="s">
        <v>998</v>
      </c>
      <c r="V126" s="112" t="s">
        <v>996</v>
      </c>
      <c r="W126" s="113">
        <v>7095178.0700000003</v>
      </c>
      <c r="Y126" s="111" t="s">
        <v>998</v>
      </c>
      <c r="Z126" s="112" t="s">
        <v>996</v>
      </c>
      <c r="AA126" s="113">
        <v>7095178.0700000003</v>
      </c>
      <c r="AC126" s="111" t="s">
        <v>998</v>
      </c>
      <c r="AD126" s="112" t="s">
        <v>996</v>
      </c>
      <c r="AE126" s="113">
        <v>7095178.0700000003</v>
      </c>
      <c r="AG126" s="111" t="s">
        <v>296</v>
      </c>
      <c r="AH126" s="112" t="s">
        <v>996</v>
      </c>
      <c r="AI126" s="113">
        <v>7095178.0700000003</v>
      </c>
      <c r="AJ126" s="117"/>
      <c r="AK126" s="111" t="s">
        <v>998</v>
      </c>
      <c r="AL126" s="112" t="s">
        <v>996</v>
      </c>
      <c r="AM126" s="113">
        <v>7095178.0700000003</v>
      </c>
      <c r="AO126" s="111" t="s">
        <v>296</v>
      </c>
      <c r="AP126" s="112" t="s">
        <v>996</v>
      </c>
      <c r="AQ126" s="113">
        <v>7095178.0700000003</v>
      </c>
      <c r="AS126" s="199" t="s">
        <v>998</v>
      </c>
      <c r="AT126" s="200" t="s">
        <v>996</v>
      </c>
      <c r="AU126" s="192">
        <v>7095178.0700000003</v>
      </c>
    </row>
    <row r="127" spans="1:47" ht="15" x14ac:dyDescent="0.25">
      <c r="A127" s="118" t="s">
        <v>303</v>
      </c>
      <c r="B127" s="147" t="s">
        <v>999</v>
      </c>
      <c r="C127" s="167">
        <v>966630.83000000007</v>
      </c>
      <c r="E127" s="170" t="s">
        <v>1000</v>
      </c>
      <c r="F127" s="170" t="s">
        <v>1001</v>
      </c>
      <c r="G127" s="171">
        <v>966630.83</v>
      </c>
      <c r="I127" s="168" t="s">
        <v>1000</v>
      </c>
      <c r="J127" s="169" t="s">
        <v>1001</v>
      </c>
      <c r="K127" s="148">
        <v>966630.83</v>
      </c>
      <c r="M127" s="111" t="s">
        <v>1002</v>
      </c>
      <c r="N127" s="112" t="s">
        <v>1001</v>
      </c>
      <c r="O127" s="113">
        <v>925497.26</v>
      </c>
      <c r="Q127" s="111" t="s">
        <v>1003</v>
      </c>
      <c r="R127" s="112" t="s">
        <v>1001</v>
      </c>
      <c r="S127" s="113">
        <v>925497.26</v>
      </c>
      <c r="U127" s="111" t="s">
        <v>1000</v>
      </c>
      <c r="V127" s="112" t="s">
        <v>1001</v>
      </c>
      <c r="W127" s="113">
        <v>932376.38</v>
      </c>
      <c r="Y127" s="111" t="s">
        <v>1000</v>
      </c>
      <c r="Z127" s="112" t="s">
        <v>1001</v>
      </c>
      <c r="AA127" s="113">
        <v>932376.38</v>
      </c>
      <c r="AC127" s="111" t="s">
        <v>1000</v>
      </c>
      <c r="AD127" s="112" t="s">
        <v>1001</v>
      </c>
      <c r="AE127" s="113">
        <v>932376.38</v>
      </c>
      <c r="AG127" s="111" t="s">
        <v>303</v>
      </c>
      <c r="AH127" s="112" t="s">
        <v>1001</v>
      </c>
      <c r="AI127" s="113">
        <v>932376.38</v>
      </c>
      <c r="AJ127" s="117"/>
      <c r="AK127" s="111" t="s">
        <v>1000</v>
      </c>
      <c r="AL127" s="112" t="s">
        <v>1001</v>
      </c>
      <c r="AM127" s="113">
        <v>932376.38</v>
      </c>
      <c r="AO127" s="111" t="s">
        <v>303</v>
      </c>
      <c r="AP127" s="112" t="s">
        <v>1001</v>
      </c>
      <c r="AQ127" s="113">
        <v>932376.38</v>
      </c>
      <c r="AS127" s="199" t="s">
        <v>1000</v>
      </c>
      <c r="AT127" s="200" t="s">
        <v>1001</v>
      </c>
      <c r="AU127" s="192">
        <v>932376.38</v>
      </c>
    </row>
    <row r="128" spans="1:47" ht="15" x14ac:dyDescent="0.25">
      <c r="A128" s="118" t="s">
        <v>307</v>
      </c>
      <c r="B128" s="147" t="s">
        <v>1004</v>
      </c>
      <c r="C128" s="167">
        <v>103026652.26000001</v>
      </c>
      <c r="E128" s="170" t="s">
        <v>1005</v>
      </c>
      <c r="F128" s="170" t="s">
        <v>1006</v>
      </c>
      <c r="G128" s="171">
        <v>145190220.97</v>
      </c>
      <c r="I128" s="168" t="s">
        <v>1005</v>
      </c>
      <c r="J128" s="169" t="s">
        <v>1006</v>
      </c>
      <c r="K128" s="148">
        <v>150971960.43000001</v>
      </c>
      <c r="M128" s="111" t="s">
        <v>1007</v>
      </c>
      <c r="N128" s="112" t="s">
        <v>1006</v>
      </c>
      <c r="O128" s="113">
        <v>149332711.90000001</v>
      </c>
      <c r="Q128" s="111" t="s">
        <v>1008</v>
      </c>
      <c r="R128" s="112" t="s">
        <v>1006</v>
      </c>
      <c r="S128" s="113">
        <v>207132711.90000001</v>
      </c>
      <c r="U128" s="111" t="s">
        <v>1005</v>
      </c>
      <c r="V128" s="112" t="s">
        <v>1006</v>
      </c>
      <c r="W128" s="113">
        <v>207022401.11000001</v>
      </c>
      <c r="Y128" s="111" t="s">
        <v>1005</v>
      </c>
      <c r="Z128" s="112" t="s">
        <v>1006</v>
      </c>
      <c r="AA128" s="113">
        <v>210132947.11000001</v>
      </c>
      <c r="AC128" s="111" t="s">
        <v>1005</v>
      </c>
      <c r="AD128" s="112" t="s">
        <v>1006</v>
      </c>
      <c r="AE128" s="113">
        <v>210132947.11000001</v>
      </c>
      <c r="AG128" s="111" t="s">
        <v>307</v>
      </c>
      <c r="AH128" s="112" t="s">
        <v>1006</v>
      </c>
      <c r="AI128" s="113">
        <v>235356902.13</v>
      </c>
      <c r="AJ128" s="117"/>
      <c r="AK128" s="111" t="s">
        <v>1005</v>
      </c>
      <c r="AL128" s="112" t="s">
        <v>1006</v>
      </c>
      <c r="AM128" s="113">
        <v>238291902.13</v>
      </c>
      <c r="AO128" s="111" t="s">
        <v>307</v>
      </c>
      <c r="AP128" s="112" t="s">
        <v>1006</v>
      </c>
      <c r="AQ128" s="113">
        <v>238291902.13</v>
      </c>
      <c r="AS128" s="199" t="s">
        <v>1005</v>
      </c>
      <c r="AT128" s="200" t="s">
        <v>1006</v>
      </c>
      <c r="AU128" s="192">
        <v>249324795.80000001</v>
      </c>
    </row>
    <row r="129" spans="1:47" ht="15" x14ac:dyDescent="0.25">
      <c r="A129" s="118" t="s">
        <v>391</v>
      </c>
      <c r="B129" s="147" t="s">
        <v>1009</v>
      </c>
      <c r="C129" s="167">
        <v>16637597.199999997</v>
      </c>
      <c r="E129" s="170" t="s">
        <v>1010</v>
      </c>
      <c r="F129" s="170" t="s">
        <v>1011</v>
      </c>
      <c r="G129" s="171">
        <v>16637597.199999999</v>
      </c>
      <c r="I129" s="168" t="s">
        <v>1010</v>
      </c>
      <c r="J129" s="169" t="s">
        <v>1011</v>
      </c>
      <c r="K129" s="148">
        <v>17071597.199999999</v>
      </c>
      <c r="M129" s="111" t="s">
        <v>1012</v>
      </c>
      <c r="N129" s="112" t="s">
        <v>1011</v>
      </c>
      <c r="O129" s="113">
        <v>16913245.02</v>
      </c>
      <c r="Q129" s="111" t="s">
        <v>1013</v>
      </c>
      <c r="R129" s="112" t="s">
        <v>1011</v>
      </c>
      <c r="S129" s="113">
        <v>16913245.02</v>
      </c>
      <c r="U129" s="111" t="s">
        <v>1010</v>
      </c>
      <c r="V129" s="112" t="s">
        <v>1011</v>
      </c>
      <c r="W129" s="113">
        <v>17424930.449999999</v>
      </c>
      <c r="Y129" s="111" t="s">
        <v>1010</v>
      </c>
      <c r="Z129" s="112" t="s">
        <v>1011</v>
      </c>
      <c r="AA129" s="113">
        <v>17378837.18</v>
      </c>
      <c r="AC129" s="111" t="s">
        <v>1010</v>
      </c>
      <c r="AD129" s="112" t="s">
        <v>1011</v>
      </c>
      <c r="AE129" s="113">
        <v>17378837.18</v>
      </c>
      <c r="AG129" s="111" t="s">
        <v>391</v>
      </c>
      <c r="AH129" s="112" t="s">
        <v>1011</v>
      </c>
      <c r="AI129" s="113">
        <v>17378837.18</v>
      </c>
      <c r="AJ129" s="117"/>
      <c r="AK129" s="111" t="s">
        <v>1010</v>
      </c>
      <c r="AL129" s="112" t="s">
        <v>1011</v>
      </c>
      <c r="AM129" s="113">
        <v>17325837.18</v>
      </c>
      <c r="AO129" s="111" t="s">
        <v>391</v>
      </c>
      <c r="AP129" s="112" t="s">
        <v>1011</v>
      </c>
      <c r="AQ129" s="113">
        <v>17325837.18</v>
      </c>
      <c r="AS129" s="199" t="s">
        <v>1010</v>
      </c>
      <c r="AT129" s="200" t="s">
        <v>1011</v>
      </c>
      <c r="AU129" s="192">
        <v>17325837.18</v>
      </c>
    </row>
    <row r="130" spans="1:47" ht="15" x14ac:dyDescent="0.25">
      <c r="A130" s="118" t="s">
        <v>395</v>
      </c>
      <c r="B130" s="147" t="s">
        <v>1014</v>
      </c>
      <c r="C130" s="167">
        <v>2448898.77</v>
      </c>
      <c r="E130" s="170" t="s">
        <v>1015</v>
      </c>
      <c r="F130" s="170" t="s">
        <v>1016</v>
      </c>
      <c r="G130" s="171">
        <v>2448898.77</v>
      </c>
      <c r="I130" s="168" t="s">
        <v>1015</v>
      </c>
      <c r="J130" s="169" t="s">
        <v>1016</v>
      </c>
      <c r="K130" s="148">
        <v>2448898.77</v>
      </c>
      <c r="M130" s="111" t="s">
        <v>1017</v>
      </c>
      <c r="N130" s="112" t="s">
        <v>1016</v>
      </c>
      <c r="O130" s="113">
        <v>179252.73</v>
      </c>
      <c r="Q130" s="111" t="s">
        <v>1018</v>
      </c>
      <c r="R130" s="112" t="s">
        <v>1016</v>
      </c>
      <c r="S130" s="113">
        <v>179252.73</v>
      </c>
      <c r="U130" s="111" t="s">
        <v>1015</v>
      </c>
      <c r="V130" s="112" t="s">
        <v>1016</v>
      </c>
      <c r="W130" s="113">
        <v>179252.73</v>
      </c>
      <c r="Y130" s="111" t="s">
        <v>1015</v>
      </c>
      <c r="Z130" s="112" t="s">
        <v>1016</v>
      </c>
      <c r="AA130" s="113">
        <v>179252.73</v>
      </c>
      <c r="AC130" s="111" t="s">
        <v>1015</v>
      </c>
      <c r="AD130" s="112" t="s">
        <v>1016</v>
      </c>
      <c r="AE130" s="113">
        <v>179252.73</v>
      </c>
      <c r="AG130" s="111" t="s">
        <v>395</v>
      </c>
      <c r="AH130" s="112" t="s">
        <v>1016</v>
      </c>
      <c r="AI130" s="113">
        <v>179252.73</v>
      </c>
      <c r="AJ130" s="117"/>
      <c r="AK130" s="111" t="s">
        <v>1015</v>
      </c>
      <c r="AL130" s="112" t="s">
        <v>1016</v>
      </c>
      <c r="AM130" s="113">
        <v>179252.73</v>
      </c>
      <c r="AO130" s="111" t="s">
        <v>395</v>
      </c>
      <c r="AP130" s="112" t="s">
        <v>1016</v>
      </c>
      <c r="AQ130" s="113">
        <v>179252.73</v>
      </c>
      <c r="AS130" s="199" t="s">
        <v>1015</v>
      </c>
      <c r="AT130" s="200" t="s">
        <v>1016</v>
      </c>
      <c r="AU130" s="192">
        <v>179252.73</v>
      </c>
    </row>
    <row r="131" spans="1:47" ht="15" x14ac:dyDescent="0.25">
      <c r="A131" s="118" t="s">
        <v>400</v>
      </c>
      <c r="B131" s="147" t="s">
        <v>1019</v>
      </c>
      <c r="C131" s="167">
        <v>11341266.23</v>
      </c>
      <c r="E131" s="170" t="s">
        <v>1020</v>
      </c>
      <c r="F131" s="170" t="s">
        <v>1021</v>
      </c>
      <c r="G131" s="171">
        <v>11341266.23</v>
      </c>
      <c r="I131" s="168" t="s">
        <v>1020</v>
      </c>
      <c r="J131" s="169" t="s">
        <v>1021</v>
      </c>
      <c r="K131" s="148">
        <v>11341266.23</v>
      </c>
      <c r="M131" s="111" t="s">
        <v>1022</v>
      </c>
      <c r="N131" s="112" t="s">
        <v>1021</v>
      </c>
      <c r="O131" s="113">
        <v>11005634.35</v>
      </c>
      <c r="Q131" s="111" t="s">
        <v>1023</v>
      </c>
      <c r="R131" s="112" t="s">
        <v>1021</v>
      </c>
      <c r="S131" s="113">
        <v>11005634.35</v>
      </c>
      <c r="U131" s="111" t="s">
        <v>1020</v>
      </c>
      <c r="V131" s="112" t="s">
        <v>1021</v>
      </c>
      <c r="W131" s="113">
        <v>10960421.029999999</v>
      </c>
      <c r="Y131" s="111" t="s">
        <v>1020</v>
      </c>
      <c r="Z131" s="112" t="s">
        <v>1021</v>
      </c>
      <c r="AA131" s="113">
        <v>10960421.029999999</v>
      </c>
      <c r="AC131" s="111" t="s">
        <v>1020</v>
      </c>
      <c r="AD131" s="112" t="s">
        <v>1021</v>
      </c>
      <c r="AE131" s="113">
        <v>10960421.029999999</v>
      </c>
      <c r="AG131" s="111" t="s">
        <v>400</v>
      </c>
      <c r="AH131" s="112" t="s">
        <v>1021</v>
      </c>
      <c r="AI131" s="113">
        <v>10960421.029999999</v>
      </c>
      <c r="AJ131" s="117"/>
      <c r="AK131" s="111" t="s">
        <v>1020</v>
      </c>
      <c r="AL131" s="112" t="s">
        <v>1021</v>
      </c>
      <c r="AM131" s="113">
        <v>10940421.029999999</v>
      </c>
      <c r="AO131" s="111" t="s">
        <v>400</v>
      </c>
      <c r="AP131" s="112" t="s">
        <v>1021</v>
      </c>
      <c r="AQ131" s="113">
        <v>10940421.029999999</v>
      </c>
      <c r="AS131" s="199" t="s">
        <v>1020</v>
      </c>
      <c r="AT131" s="200" t="s">
        <v>1021</v>
      </c>
      <c r="AU131" s="192">
        <v>10940421.029999999</v>
      </c>
    </row>
    <row r="132" spans="1:47" ht="15" x14ac:dyDescent="0.25">
      <c r="A132" s="118" t="s">
        <v>406</v>
      </c>
      <c r="B132" s="147" t="s">
        <v>1024</v>
      </c>
      <c r="C132" s="167">
        <v>3042055.7800000003</v>
      </c>
      <c r="E132" s="170" t="s">
        <v>1025</v>
      </c>
      <c r="F132" s="170" t="s">
        <v>1026</v>
      </c>
      <c r="G132" s="171">
        <v>3042055.78</v>
      </c>
      <c r="I132" s="168" t="s">
        <v>1025</v>
      </c>
      <c r="J132" s="169" t="s">
        <v>1026</v>
      </c>
      <c r="K132" s="148">
        <v>3042055.78</v>
      </c>
      <c r="M132" s="111" t="s">
        <v>1027</v>
      </c>
      <c r="N132" s="112" t="s">
        <v>1026</v>
      </c>
      <c r="O132" s="113">
        <v>2830419.18</v>
      </c>
      <c r="Q132" s="111" t="s">
        <v>1028</v>
      </c>
      <c r="R132" s="112" t="s">
        <v>1026</v>
      </c>
      <c r="S132" s="113">
        <v>2830419.18</v>
      </c>
      <c r="U132" s="111" t="s">
        <v>1025</v>
      </c>
      <c r="V132" s="112" t="s">
        <v>1026</v>
      </c>
      <c r="W132" s="113">
        <v>2845264.82</v>
      </c>
      <c r="Y132" s="111" t="s">
        <v>1025</v>
      </c>
      <c r="Z132" s="112" t="s">
        <v>1026</v>
      </c>
      <c r="AA132" s="113">
        <v>2995264.82</v>
      </c>
      <c r="AC132" s="111" t="s">
        <v>1025</v>
      </c>
      <c r="AD132" s="112" t="s">
        <v>1026</v>
      </c>
      <c r="AE132" s="113">
        <v>2995264.82</v>
      </c>
      <c r="AG132" s="111" t="s">
        <v>406</v>
      </c>
      <c r="AH132" s="112" t="s">
        <v>1026</v>
      </c>
      <c r="AI132" s="113">
        <v>2995264.82</v>
      </c>
      <c r="AJ132" s="117"/>
      <c r="AK132" s="111" t="s">
        <v>1025</v>
      </c>
      <c r="AL132" s="112" t="s">
        <v>1026</v>
      </c>
      <c r="AM132" s="113">
        <v>2995264.82</v>
      </c>
      <c r="AO132" s="111" t="s">
        <v>406</v>
      </c>
      <c r="AP132" s="112" t="s">
        <v>1026</v>
      </c>
      <c r="AQ132" s="113">
        <v>2995264.82</v>
      </c>
      <c r="AS132" s="199" t="s">
        <v>1025</v>
      </c>
      <c r="AT132" s="200" t="s">
        <v>1026</v>
      </c>
      <c r="AU132" s="192">
        <v>2995264.82</v>
      </c>
    </row>
    <row r="133" spans="1:47" ht="15" x14ac:dyDescent="0.25">
      <c r="A133" s="172"/>
      <c r="B133" s="173"/>
      <c r="C133" s="174"/>
      <c r="D133" s="123"/>
      <c r="E133" s="173"/>
      <c r="F133" s="173"/>
      <c r="G133" s="175"/>
      <c r="H133" s="123"/>
      <c r="I133" s="176"/>
      <c r="J133" s="177"/>
      <c r="K133" s="159"/>
      <c r="L133" s="123"/>
      <c r="M133" s="111" t="s">
        <v>1029</v>
      </c>
      <c r="N133" s="112" t="s">
        <v>1030</v>
      </c>
      <c r="O133" s="113">
        <v>3618926.95</v>
      </c>
      <c r="Q133" s="111" t="s">
        <v>1031</v>
      </c>
      <c r="R133" s="112" t="s">
        <v>1030</v>
      </c>
      <c r="S133" s="113">
        <v>3618926.95</v>
      </c>
      <c r="U133" s="111" t="s">
        <v>1032</v>
      </c>
      <c r="V133" s="112" t="s">
        <v>1030</v>
      </c>
      <c r="W133" s="113">
        <v>3738587.73</v>
      </c>
      <c r="Y133" s="111" t="s">
        <v>1032</v>
      </c>
      <c r="Z133" s="112" t="s">
        <v>1030</v>
      </c>
      <c r="AA133" s="113">
        <v>3738587.73</v>
      </c>
      <c r="AC133" s="111" t="s">
        <v>1032</v>
      </c>
      <c r="AD133" s="112" t="s">
        <v>1030</v>
      </c>
      <c r="AE133" s="113">
        <v>3738587.73</v>
      </c>
      <c r="AG133" s="111" t="s">
        <v>413</v>
      </c>
      <c r="AH133" s="112" t="s">
        <v>1030</v>
      </c>
      <c r="AI133" s="113">
        <v>3738587.73</v>
      </c>
      <c r="AJ133" s="117"/>
      <c r="AK133" s="111" t="s">
        <v>1032</v>
      </c>
      <c r="AL133" s="112" t="s">
        <v>1030</v>
      </c>
      <c r="AM133" s="113">
        <v>3688587.73</v>
      </c>
      <c r="AO133" s="111" t="s">
        <v>413</v>
      </c>
      <c r="AP133" s="112" t="s">
        <v>1030</v>
      </c>
      <c r="AQ133" s="113">
        <v>3688587.73</v>
      </c>
      <c r="AS133" s="199" t="s">
        <v>1032</v>
      </c>
      <c r="AT133" s="200" t="s">
        <v>1030</v>
      </c>
      <c r="AU133" s="192">
        <v>3688587.73</v>
      </c>
    </row>
    <row r="134" spans="1:47" ht="15" x14ac:dyDescent="0.25">
      <c r="A134" s="118" t="s">
        <v>417</v>
      </c>
      <c r="B134" s="147" t="s">
        <v>1033</v>
      </c>
      <c r="C134" s="167">
        <v>18366469.550000001</v>
      </c>
      <c r="E134" s="170" t="s">
        <v>1034</v>
      </c>
      <c r="F134" s="170" t="s">
        <v>1035</v>
      </c>
      <c r="G134" s="171">
        <v>18366469.550000001</v>
      </c>
      <c r="I134" s="168" t="s">
        <v>1034</v>
      </c>
      <c r="J134" s="169" t="s">
        <v>1035</v>
      </c>
      <c r="K134" s="148">
        <v>18366469.550000001</v>
      </c>
      <c r="M134" s="111" t="s">
        <v>1036</v>
      </c>
      <c r="N134" s="112" t="s">
        <v>1035</v>
      </c>
      <c r="O134" s="113">
        <v>18161855.100000001</v>
      </c>
      <c r="Q134" s="111" t="s">
        <v>1037</v>
      </c>
      <c r="R134" s="112" t="s">
        <v>1035</v>
      </c>
      <c r="S134" s="113">
        <v>18161855.100000001</v>
      </c>
      <c r="U134" s="111" t="s">
        <v>1034</v>
      </c>
      <c r="V134" s="112" t="s">
        <v>1035</v>
      </c>
      <c r="W134" s="113">
        <v>19685620.710000001</v>
      </c>
      <c r="Y134" s="111" t="s">
        <v>1034</v>
      </c>
      <c r="Z134" s="112" t="s">
        <v>1035</v>
      </c>
      <c r="AA134" s="113">
        <v>19685620.710000001</v>
      </c>
      <c r="AC134" s="111" t="s">
        <v>1034</v>
      </c>
      <c r="AD134" s="112" t="s">
        <v>1035</v>
      </c>
      <c r="AE134" s="113">
        <v>19685620.710000001</v>
      </c>
      <c r="AG134" s="111" t="s">
        <v>417</v>
      </c>
      <c r="AH134" s="112" t="s">
        <v>1035</v>
      </c>
      <c r="AI134" s="113">
        <v>19685620.710000001</v>
      </c>
      <c r="AJ134" s="117"/>
      <c r="AK134" s="111" t="s">
        <v>1034</v>
      </c>
      <c r="AL134" s="112" t="s">
        <v>1035</v>
      </c>
      <c r="AM134" s="113">
        <v>19562620.710000001</v>
      </c>
      <c r="AO134" s="111" t="s">
        <v>417</v>
      </c>
      <c r="AP134" s="112" t="s">
        <v>1035</v>
      </c>
      <c r="AQ134" s="113">
        <v>19562620.710000001</v>
      </c>
      <c r="AS134" s="199" t="s">
        <v>1034</v>
      </c>
      <c r="AT134" s="200" t="s">
        <v>1035</v>
      </c>
      <c r="AU134" s="192">
        <v>19562620.710000001</v>
      </c>
    </row>
    <row r="135" spans="1:47" ht="15" x14ac:dyDescent="0.25">
      <c r="A135" s="118" t="s">
        <v>429</v>
      </c>
      <c r="B135" s="147" t="s">
        <v>1038</v>
      </c>
      <c r="C135" s="167">
        <v>2843337.3200000003</v>
      </c>
      <c r="E135" s="170" t="s">
        <v>1039</v>
      </c>
      <c r="F135" s="170" t="s">
        <v>1040</v>
      </c>
      <c r="G135" s="171">
        <v>2843337.32</v>
      </c>
      <c r="I135" s="168" t="s">
        <v>1039</v>
      </c>
      <c r="J135" s="169" t="s">
        <v>1040</v>
      </c>
      <c r="K135" s="148">
        <v>6073637.3200000003</v>
      </c>
      <c r="M135" s="111" t="s">
        <v>1041</v>
      </c>
      <c r="N135" s="112" t="s">
        <v>1040</v>
      </c>
      <c r="O135" s="113">
        <v>6091848.7699999996</v>
      </c>
      <c r="Q135" s="111" t="s">
        <v>1042</v>
      </c>
      <c r="R135" s="112" t="s">
        <v>1040</v>
      </c>
      <c r="S135" s="113">
        <v>6091848.7699999996</v>
      </c>
      <c r="U135" s="111" t="s">
        <v>1039</v>
      </c>
      <c r="V135" s="112" t="s">
        <v>1040</v>
      </c>
      <c r="W135" s="113">
        <v>10307829.560000001</v>
      </c>
      <c r="Y135" s="111" t="s">
        <v>1039</v>
      </c>
      <c r="Z135" s="112" t="s">
        <v>1040</v>
      </c>
      <c r="AA135" s="113">
        <v>10307829.560000001</v>
      </c>
      <c r="AC135" s="111" t="s">
        <v>1039</v>
      </c>
      <c r="AD135" s="112" t="s">
        <v>1040</v>
      </c>
      <c r="AE135" s="113">
        <v>10307829.560000001</v>
      </c>
      <c r="AG135" s="111" t="s">
        <v>429</v>
      </c>
      <c r="AH135" s="112" t="s">
        <v>1040</v>
      </c>
      <c r="AI135" s="113">
        <v>10307829.560000001</v>
      </c>
      <c r="AJ135" s="117"/>
      <c r="AK135" s="111" t="s">
        <v>1039</v>
      </c>
      <c r="AL135" s="112" t="s">
        <v>1040</v>
      </c>
      <c r="AM135" s="113">
        <v>10287829.560000001</v>
      </c>
      <c r="AO135" s="111" t="s">
        <v>429</v>
      </c>
      <c r="AP135" s="112" t="s">
        <v>1040</v>
      </c>
      <c r="AQ135" s="113">
        <v>10287829.560000001</v>
      </c>
      <c r="AS135" s="199" t="s">
        <v>1039</v>
      </c>
      <c r="AT135" s="200" t="s">
        <v>1040</v>
      </c>
      <c r="AU135" s="192">
        <v>10287829.560000001</v>
      </c>
    </row>
    <row r="136" spans="1:47" ht="15" x14ac:dyDescent="0.25">
      <c r="A136" s="118" t="s">
        <v>433</v>
      </c>
      <c r="B136" s="147" t="s">
        <v>1043</v>
      </c>
      <c r="C136" s="119">
        <v>3938902.29</v>
      </c>
      <c r="E136" s="170" t="s">
        <v>1044</v>
      </c>
      <c r="F136" s="170" t="s">
        <v>1045</v>
      </c>
      <c r="G136" s="171">
        <v>3938902.29</v>
      </c>
      <c r="I136" s="168" t="s">
        <v>1044</v>
      </c>
      <c r="J136" s="169" t="s">
        <v>1045</v>
      </c>
      <c r="K136" s="148">
        <v>3938902.29</v>
      </c>
      <c r="M136" s="111" t="s">
        <v>1046</v>
      </c>
      <c r="N136" s="112" t="s">
        <v>1045</v>
      </c>
      <c r="O136" s="113">
        <v>3890287.19</v>
      </c>
      <c r="Q136" s="111" t="s">
        <v>1047</v>
      </c>
      <c r="R136" s="112" t="s">
        <v>1045</v>
      </c>
      <c r="S136" s="113">
        <v>3890287.19</v>
      </c>
      <c r="U136" s="111" t="s">
        <v>1044</v>
      </c>
      <c r="V136" s="112" t="s">
        <v>1045</v>
      </c>
      <c r="W136" s="113">
        <v>3899801.17</v>
      </c>
      <c r="Y136" s="111" t="s">
        <v>1044</v>
      </c>
      <c r="Z136" s="112" t="s">
        <v>1045</v>
      </c>
      <c r="AA136" s="113">
        <v>3899801.17</v>
      </c>
      <c r="AC136" s="111" t="s">
        <v>1044</v>
      </c>
      <c r="AD136" s="112" t="s">
        <v>1045</v>
      </c>
      <c r="AE136" s="113">
        <v>3899801.17</v>
      </c>
      <c r="AG136" s="111" t="s">
        <v>433</v>
      </c>
      <c r="AH136" s="112" t="s">
        <v>1045</v>
      </c>
      <c r="AI136" s="113">
        <v>3899801.17</v>
      </c>
      <c r="AJ136" s="117"/>
      <c r="AK136" s="111" t="s">
        <v>1044</v>
      </c>
      <c r="AL136" s="112" t="s">
        <v>1045</v>
      </c>
      <c r="AM136" s="113">
        <v>3905801.17</v>
      </c>
      <c r="AO136" s="111" t="s">
        <v>433</v>
      </c>
      <c r="AP136" s="112" t="s">
        <v>1045</v>
      </c>
      <c r="AQ136" s="113">
        <v>3905801.17</v>
      </c>
      <c r="AS136" s="199" t="s">
        <v>1044</v>
      </c>
      <c r="AT136" s="200" t="s">
        <v>1045</v>
      </c>
      <c r="AU136" s="192">
        <v>3905801.17</v>
      </c>
    </row>
    <row r="137" spans="1:47" ht="15" x14ac:dyDescent="0.25">
      <c r="A137" s="118" t="s">
        <v>437</v>
      </c>
      <c r="B137" s="147" t="s">
        <v>1048</v>
      </c>
      <c r="C137" s="119">
        <v>14350387.51</v>
      </c>
      <c r="E137" s="170" t="s">
        <v>1049</v>
      </c>
      <c r="F137" s="170" t="s">
        <v>1050</v>
      </c>
      <c r="G137" s="171">
        <v>14350387.51</v>
      </c>
      <c r="I137" s="168" t="s">
        <v>1049</v>
      </c>
      <c r="J137" s="169" t="s">
        <v>1050</v>
      </c>
      <c r="K137" s="148">
        <v>14350387.51</v>
      </c>
      <c r="M137" s="111" t="s">
        <v>1051</v>
      </c>
      <c r="N137" s="112" t="s">
        <v>1050</v>
      </c>
      <c r="O137" s="113">
        <v>15590890</v>
      </c>
      <c r="Q137" s="111" t="s">
        <v>1052</v>
      </c>
      <c r="R137" s="112" t="s">
        <v>1050</v>
      </c>
      <c r="S137" s="113">
        <v>15590890</v>
      </c>
      <c r="U137" s="111" t="s">
        <v>1049</v>
      </c>
      <c r="V137" s="112" t="s">
        <v>1050</v>
      </c>
      <c r="W137" s="113">
        <v>15731106.439999999</v>
      </c>
      <c r="Y137" s="111" t="s">
        <v>1049</v>
      </c>
      <c r="Z137" s="112" t="s">
        <v>1050</v>
      </c>
      <c r="AA137" s="113">
        <v>17515346.440000001</v>
      </c>
      <c r="AC137" s="111" t="s">
        <v>1049</v>
      </c>
      <c r="AD137" s="112" t="s">
        <v>1050</v>
      </c>
      <c r="AE137" s="113">
        <v>17515346.440000001</v>
      </c>
      <c r="AG137" s="111" t="s">
        <v>437</v>
      </c>
      <c r="AH137" s="112" t="s">
        <v>1050</v>
      </c>
      <c r="AI137" s="113">
        <v>17515346.440000001</v>
      </c>
      <c r="AJ137" s="117"/>
      <c r="AK137" s="111" t="s">
        <v>1049</v>
      </c>
      <c r="AL137" s="112" t="s">
        <v>1050</v>
      </c>
      <c r="AM137" s="113">
        <v>17466346.440000001</v>
      </c>
      <c r="AO137" s="111" t="s">
        <v>437</v>
      </c>
      <c r="AP137" s="112" t="s">
        <v>1050</v>
      </c>
      <c r="AQ137" s="113">
        <v>17466346.440000001</v>
      </c>
      <c r="AS137" s="199" t="s">
        <v>1049</v>
      </c>
      <c r="AT137" s="200" t="s">
        <v>1050</v>
      </c>
      <c r="AU137" s="192">
        <v>17466346.440000001</v>
      </c>
    </row>
    <row r="138" spans="1:47" ht="15" x14ac:dyDescent="0.25">
      <c r="A138" s="172"/>
      <c r="B138" s="173"/>
      <c r="C138" s="174"/>
      <c r="D138" s="123"/>
      <c r="E138" s="173"/>
      <c r="F138" s="173"/>
      <c r="G138" s="175"/>
      <c r="H138" s="123"/>
      <c r="I138" s="176"/>
      <c r="J138" s="177"/>
      <c r="K138" s="159"/>
      <c r="L138" s="123"/>
      <c r="M138" s="111" t="s">
        <v>1053</v>
      </c>
      <c r="N138" s="112" t="s">
        <v>1054</v>
      </c>
      <c r="O138" s="113">
        <v>6229984.7800000003</v>
      </c>
      <c r="Q138" s="111" t="s">
        <v>1055</v>
      </c>
      <c r="R138" s="112" t="s">
        <v>1054</v>
      </c>
      <c r="S138" s="113">
        <v>6229984.7800000003</v>
      </c>
      <c r="U138" s="111" t="s">
        <v>1056</v>
      </c>
      <c r="V138" s="112" t="s">
        <v>1054</v>
      </c>
      <c r="W138" s="113">
        <v>6338467.7000000002</v>
      </c>
      <c r="Y138" s="111" t="s">
        <v>1056</v>
      </c>
      <c r="Z138" s="112" t="s">
        <v>1054</v>
      </c>
      <c r="AA138" s="113">
        <v>6338467.7000000002</v>
      </c>
      <c r="AC138" s="111" t="s">
        <v>1056</v>
      </c>
      <c r="AD138" s="112" t="s">
        <v>1054</v>
      </c>
      <c r="AE138" s="113">
        <v>6338467.7000000002</v>
      </c>
      <c r="AG138" s="111" t="s">
        <v>445</v>
      </c>
      <c r="AH138" s="112" t="s">
        <v>1054</v>
      </c>
      <c r="AI138" s="113">
        <v>6338467.7000000002</v>
      </c>
      <c r="AJ138" s="117"/>
      <c r="AK138" s="111" t="s">
        <v>1056</v>
      </c>
      <c r="AL138" s="112" t="s">
        <v>1054</v>
      </c>
      <c r="AM138" s="113">
        <v>6188467.7000000002</v>
      </c>
      <c r="AO138" s="111" t="s">
        <v>445</v>
      </c>
      <c r="AP138" s="112" t="s">
        <v>1054</v>
      </c>
      <c r="AQ138" s="113">
        <v>6188467.7000000002</v>
      </c>
      <c r="AS138" s="199" t="s">
        <v>1056</v>
      </c>
      <c r="AT138" s="200" t="s">
        <v>1054</v>
      </c>
      <c r="AU138" s="192">
        <v>6188467.7000000002</v>
      </c>
    </row>
    <row r="139" spans="1:47" ht="15" x14ac:dyDescent="0.25">
      <c r="A139" s="118" t="s">
        <v>449</v>
      </c>
      <c r="B139" s="147" t="s">
        <v>1057</v>
      </c>
      <c r="C139" s="119">
        <v>28111973.43</v>
      </c>
      <c r="E139" s="170" t="s">
        <v>1058</v>
      </c>
      <c r="F139" s="170" t="s">
        <v>1059</v>
      </c>
      <c r="G139" s="171">
        <v>28111973.43</v>
      </c>
      <c r="I139" s="168" t="s">
        <v>1058</v>
      </c>
      <c r="J139" s="169" t="s">
        <v>1059</v>
      </c>
      <c r="K139" s="148">
        <v>28111973.43</v>
      </c>
      <c r="M139" s="111" t="s">
        <v>1060</v>
      </c>
      <c r="N139" s="112" t="s">
        <v>1059</v>
      </c>
      <c r="O139" s="113">
        <v>8028377.9000000004</v>
      </c>
      <c r="Q139" s="111" t="s">
        <v>1061</v>
      </c>
      <c r="R139" s="112" t="s">
        <v>1059</v>
      </c>
      <c r="S139" s="113">
        <v>8028377.9000000004</v>
      </c>
      <c r="U139" s="111" t="s">
        <v>1058</v>
      </c>
      <c r="V139" s="112" t="s">
        <v>1059</v>
      </c>
      <c r="W139" s="113">
        <v>8028377.9000000004</v>
      </c>
      <c r="Y139" s="111" t="s">
        <v>1058</v>
      </c>
      <c r="Z139" s="112" t="s">
        <v>1059</v>
      </c>
      <c r="AA139" s="113">
        <v>8028377.9000000004</v>
      </c>
      <c r="AC139" s="111" t="s">
        <v>1058</v>
      </c>
      <c r="AD139" s="112" t="s">
        <v>1059</v>
      </c>
      <c r="AE139" s="113">
        <v>8028377.9000000004</v>
      </c>
      <c r="AG139" s="111" t="s">
        <v>449</v>
      </c>
      <c r="AH139" s="112" t="s">
        <v>1059</v>
      </c>
      <c r="AI139" s="113">
        <v>8028377.9000000004</v>
      </c>
      <c r="AJ139" s="117"/>
      <c r="AK139" s="111" t="s">
        <v>1058</v>
      </c>
      <c r="AL139" s="112" t="s">
        <v>1059</v>
      </c>
      <c r="AM139" s="113">
        <v>8028377.9000000004</v>
      </c>
      <c r="AO139" s="111" t="s">
        <v>449</v>
      </c>
      <c r="AP139" s="112" t="s">
        <v>1059</v>
      </c>
      <c r="AQ139" s="113">
        <v>8028377.9000000004</v>
      </c>
      <c r="AS139" s="199" t="s">
        <v>1058</v>
      </c>
      <c r="AT139" s="200" t="s">
        <v>1059</v>
      </c>
      <c r="AU139" s="192">
        <v>8028377.9000000004</v>
      </c>
    </row>
    <row r="140" spans="1:47" ht="15" x14ac:dyDescent="0.25">
      <c r="A140" s="118" t="s">
        <v>463</v>
      </c>
      <c r="B140" s="147" t="s">
        <v>1062</v>
      </c>
      <c r="C140" s="119">
        <v>12351006.539999999</v>
      </c>
      <c r="E140" s="170" t="s">
        <v>1063</v>
      </c>
      <c r="F140" s="170" t="s">
        <v>1064</v>
      </c>
      <c r="G140" s="171">
        <v>12351006.539999999</v>
      </c>
      <c r="I140" s="168" t="s">
        <v>1063</v>
      </c>
      <c r="J140" s="169" t="s">
        <v>1064</v>
      </c>
      <c r="K140" s="148">
        <v>12351006.539999999</v>
      </c>
      <c r="M140" s="111" t="s">
        <v>1065</v>
      </c>
      <c r="N140" s="112" t="s">
        <v>1064</v>
      </c>
      <c r="O140" s="113">
        <v>1197725.47</v>
      </c>
      <c r="Q140" s="111" t="s">
        <v>1066</v>
      </c>
      <c r="R140" s="112" t="s">
        <v>1064</v>
      </c>
      <c r="S140" s="113">
        <v>1197725.47</v>
      </c>
      <c r="U140" s="111" t="s">
        <v>1063</v>
      </c>
      <c r="V140" s="112" t="s">
        <v>1064</v>
      </c>
      <c r="W140" s="113">
        <v>1197725.47</v>
      </c>
      <c r="Y140" s="111" t="s">
        <v>1063</v>
      </c>
      <c r="Z140" s="112" t="s">
        <v>1064</v>
      </c>
      <c r="AA140" s="113">
        <v>1197725.47</v>
      </c>
      <c r="AC140" s="111" t="s">
        <v>1063</v>
      </c>
      <c r="AD140" s="112" t="s">
        <v>1064</v>
      </c>
      <c r="AE140" s="113">
        <v>1197725.47</v>
      </c>
      <c r="AG140" s="111" t="s">
        <v>463</v>
      </c>
      <c r="AH140" s="112" t="s">
        <v>1064</v>
      </c>
      <c r="AI140" s="113">
        <v>1197725.47</v>
      </c>
      <c r="AJ140" s="117"/>
      <c r="AK140" s="111" t="s">
        <v>1063</v>
      </c>
      <c r="AL140" s="112" t="s">
        <v>1064</v>
      </c>
      <c r="AM140" s="113">
        <v>1197725.47</v>
      </c>
      <c r="AO140" s="111" t="s">
        <v>463</v>
      </c>
      <c r="AP140" s="112" t="s">
        <v>1064</v>
      </c>
      <c r="AQ140" s="113">
        <v>1197725.47</v>
      </c>
      <c r="AS140" s="199" t="s">
        <v>1063</v>
      </c>
      <c r="AT140" s="200" t="s">
        <v>1064</v>
      </c>
      <c r="AU140" s="192">
        <v>1197725.47</v>
      </c>
    </row>
    <row r="141" spans="1:47" ht="15" x14ac:dyDescent="0.25">
      <c r="A141" s="118" t="s">
        <v>470</v>
      </c>
      <c r="B141" s="147" t="s">
        <v>1067</v>
      </c>
      <c r="C141" s="119">
        <v>7666419.0499999998</v>
      </c>
      <c r="E141" s="170" t="s">
        <v>1068</v>
      </c>
      <c r="F141" s="170" t="s">
        <v>1069</v>
      </c>
      <c r="G141" s="171">
        <v>7666419.0499999998</v>
      </c>
      <c r="I141" s="168" t="s">
        <v>1068</v>
      </c>
      <c r="J141" s="169" t="s">
        <v>1069</v>
      </c>
      <c r="K141" s="148">
        <v>7666419.0499999998</v>
      </c>
      <c r="M141" s="111" t="s">
        <v>1070</v>
      </c>
      <c r="N141" s="112" t="s">
        <v>1069</v>
      </c>
      <c r="O141" s="113">
        <v>7413334.1699999999</v>
      </c>
      <c r="Q141" s="111" t="s">
        <v>1071</v>
      </c>
      <c r="R141" s="112" t="s">
        <v>1069</v>
      </c>
      <c r="S141" s="113">
        <v>7413334.1699999999</v>
      </c>
      <c r="U141" s="111" t="s">
        <v>1068</v>
      </c>
      <c r="V141" s="112" t="s">
        <v>1069</v>
      </c>
      <c r="W141" s="113">
        <v>8005327.8899999997</v>
      </c>
      <c r="Y141" s="111" t="s">
        <v>1068</v>
      </c>
      <c r="Z141" s="112" t="s">
        <v>1069</v>
      </c>
      <c r="AA141" s="113">
        <v>10125857.890000001</v>
      </c>
      <c r="AC141" s="111" t="s">
        <v>1068</v>
      </c>
      <c r="AD141" s="112" t="s">
        <v>1069</v>
      </c>
      <c r="AE141" s="113">
        <v>13135482.890000001</v>
      </c>
      <c r="AG141" s="111" t="s">
        <v>470</v>
      </c>
      <c r="AH141" s="112" t="s">
        <v>1069</v>
      </c>
      <c r="AI141" s="113">
        <v>13440997.890000001</v>
      </c>
      <c r="AJ141" s="117"/>
      <c r="AK141" s="111" t="s">
        <v>1068</v>
      </c>
      <c r="AL141" s="112" t="s">
        <v>1069</v>
      </c>
      <c r="AM141" s="113">
        <v>13413957.890000001</v>
      </c>
      <c r="AO141" s="111" t="s">
        <v>470</v>
      </c>
      <c r="AP141" s="112" t="s">
        <v>1069</v>
      </c>
      <c r="AQ141" s="113">
        <v>13413957.890000001</v>
      </c>
      <c r="AS141" s="199" t="s">
        <v>1068</v>
      </c>
      <c r="AT141" s="200" t="s">
        <v>1069</v>
      </c>
      <c r="AU141" s="192">
        <v>15547027.890000001</v>
      </c>
    </row>
    <row r="142" spans="1:47" ht="15" x14ac:dyDescent="0.25">
      <c r="A142" s="118" t="s">
        <v>481</v>
      </c>
      <c r="B142" s="147" t="s">
        <v>1072</v>
      </c>
      <c r="C142" s="167">
        <v>10271448.300000001</v>
      </c>
      <c r="E142" s="170" t="s">
        <v>1073</v>
      </c>
      <c r="F142" s="170" t="s">
        <v>1074</v>
      </c>
      <c r="G142" s="171">
        <v>10271448.300000001</v>
      </c>
      <c r="I142" s="168" t="s">
        <v>1073</v>
      </c>
      <c r="J142" s="169" t="s">
        <v>1074</v>
      </c>
      <c r="K142" s="148">
        <v>11631448.300000001</v>
      </c>
      <c r="M142" s="111" t="s">
        <v>1075</v>
      </c>
      <c r="N142" s="112" t="s">
        <v>1074</v>
      </c>
      <c r="O142" s="113">
        <v>3642547.12</v>
      </c>
      <c r="Q142" s="111" t="s">
        <v>1076</v>
      </c>
      <c r="R142" s="112" t="s">
        <v>1074</v>
      </c>
      <c r="S142" s="113">
        <v>3642547.12</v>
      </c>
      <c r="U142" s="111" t="s">
        <v>1073</v>
      </c>
      <c r="V142" s="112" t="s">
        <v>1074</v>
      </c>
      <c r="W142" s="113">
        <v>3642547.12</v>
      </c>
      <c r="Y142" s="111" t="s">
        <v>1073</v>
      </c>
      <c r="Z142" s="112" t="s">
        <v>1074</v>
      </c>
      <c r="AA142" s="113">
        <v>3642547.12</v>
      </c>
      <c r="AC142" s="111" t="s">
        <v>1073</v>
      </c>
      <c r="AD142" s="112" t="s">
        <v>1074</v>
      </c>
      <c r="AE142" s="113">
        <v>3642547.12</v>
      </c>
      <c r="AG142" s="111" t="s">
        <v>481</v>
      </c>
      <c r="AH142" s="112" t="s">
        <v>1074</v>
      </c>
      <c r="AI142" s="113">
        <v>3642547.12</v>
      </c>
      <c r="AJ142" s="117"/>
      <c r="AK142" s="111" t="s">
        <v>1073</v>
      </c>
      <c r="AL142" s="112" t="s">
        <v>1074</v>
      </c>
      <c r="AM142" s="113">
        <v>3642547.12</v>
      </c>
      <c r="AO142" s="111" t="s">
        <v>481</v>
      </c>
      <c r="AP142" s="112" t="s">
        <v>1074</v>
      </c>
      <c r="AQ142" s="113">
        <v>3642547.12</v>
      </c>
      <c r="AS142" s="199" t="s">
        <v>1073</v>
      </c>
      <c r="AT142" s="200" t="s">
        <v>1074</v>
      </c>
      <c r="AU142" s="192">
        <v>3642547.12</v>
      </c>
    </row>
    <row r="143" spans="1:47" ht="15" x14ac:dyDescent="0.25">
      <c r="A143" s="118" t="s">
        <v>484</v>
      </c>
      <c r="B143" s="147" t="s">
        <v>1077</v>
      </c>
      <c r="C143" s="167">
        <v>5556990.96</v>
      </c>
      <c r="E143" s="170" t="s">
        <v>1078</v>
      </c>
      <c r="F143" s="170" t="s">
        <v>1079</v>
      </c>
      <c r="G143" s="171">
        <v>5567430.96</v>
      </c>
      <c r="I143" s="168" t="s">
        <v>1078</v>
      </c>
      <c r="J143" s="169" t="s">
        <v>1079</v>
      </c>
      <c r="K143" s="148">
        <v>5567430.96</v>
      </c>
      <c r="M143" s="111" t="s">
        <v>1080</v>
      </c>
      <c r="N143" s="112" t="s">
        <v>1079</v>
      </c>
      <c r="O143" s="113">
        <v>5518135.4699999997</v>
      </c>
      <c r="Q143" s="111" t="s">
        <v>1081</v>
      </c>
      <c r="R143" s="112" t="s">
        <v>1079</v>
      </c>
      <c r="S143" s="113">
        <v>14168135.470000001</v>
      </c>
      <c r="U143" s="111" t="s">
        <v>1078</v>
      </c>
      <c r="V143" s="112" t="s">
        <v>1079</v>
      </c>
      <c r="W143" s="113">
        <v>14159058.970000001</v>
      </c>
      <c r="Y143" s="111" t="s">
        <v>1078</v>
      </c>
      <c r="Z143" s="112" t="s">
        <v>1079</v>
      </c>
      <c r="AA143" s="113">
        <v>11574818.970000001</v>
      </c>
      <c r="AC143" s="111" t="s">
        <v>1078</v>
      </c>
      <c r="AD143" s="112" t="s">
        <v>1079</v>
      </c>
      <c r="AE143" s="113">
        <v>11574818.970000001</v>
      </c>
      <c r="AG143" s="111" t="s">
        <v>484</v>
      </c>
      <c r="AH143" s="112" t="s">
        <v>1079</v>
      </c>
      <c r="AI143" s="113">
        <v>8517377.0800000001</v>
      </c>
      <c r="AJ143" s="117"/>
      <c r="AK143" s="111" t="s">
        <v>1078</v>
      </c>
      <c r="AL143" s="112" t="s">
        <v>1079</v>
      </c>
      <c r="AM143" s="113">
        <v>8487377.0800000001</v>
      </c>
      <c r="AO143" s="111" t="s">
        <v>484</v>
      </c>
      <c r="AP143" s="112" t="s">
        <v>1079</v>
      </c>
      <c r="AQ143" s="113">
        <v>8487377.0800000001</v>
      </c>
      <c r="AS143" s="199" t="s">
        <v>1078</v>
      </c>
      <c r="AT143" s="200" t="s">
        <v>1079</v>
      </c>
      <c r="AU143" s="192">
        <v>8487377.0800000001</v>
      </c>
    </row>
    <row r="144" spans="1:47" ht="15" x14ac:dyDescent="0.25">
      <c r="A144" s="118" t="s">
        <v>489</v>
      </c>
      <c r="B144" s="147" t="s">
        <v>1082</v>
      </c>
      <c r="C144" s="167">
        <v>9782111.5500000007</v>
      </c>
      <c r="E144" s="170" t="s">
        <v>1083</v>
      </c>
      <c r="F144" s="170" t="s">
        <v>1084</v>
      </c>
      <c r="G144" s="171">
        <v>9782111.5500000007</v>
      </c>
      <c r="I144" s="168" t="s">
        <v>1083</v>
      </c>
      <c r="J144" s="169" t="s">
        <v>1084</v>
      </c>
      <c r="K144" s="148">
        <v>9782111.5500000007</v>
      </c>
      <c r="M144" s="111" t="s">
        <v>1085</v>
      </c>
      <c r="N144" s="112" t="s">
        <v>1084</v>
      </c>
      <c r="O144" s="113">
        <v>1244780.8899999999</v>
      </c>
      <c r="Q144" s="111" t="s">
        <v>1086</v>
      </c>
      <c r="R144" s="112" t="s">
        <v>1084</v>
      </c>
      <c r="S144" s="113">
        <v>1244780.8899999999</v>
      </c>
      <c r="U144" s="111" t="s">
        <v>1083</v>
      </c>
      <c r="V144" s="112" t="s">
        <v>1084</v>
      </c>
      <c r="W144" s="113">
        <v>1244780.8899999999</v>
      </c>
      <c r="Y144" s="111" t="s">
        <v>1083</v>
      </c>
      <c r="Z144" s="112" t="s">
        <v>1084</v>
      </c>
      <c r="AA144" s="113">
        <v>1244780.8899999999</v>
      </c>
      <c r="AC144" s="111" t="s">
        <v>1083</v>
      </c>
      <c r="AD144" s="112" t="s">
        <v>1084</v>
      </c>
      <c r="AE144" s="113">
        <v>1244780.8899999999</v>
      </c>
      <c r="AG144" s="111" t="s">
        <v>489</v>
      </c>
      <c r="AH144" s="112" t="s">
        <v>1084</v>
      </c>
      <c r="AI144" s="113">
        <v>1244780.8899999999</v>
      </c>
      <c r="AJ144" s="117"/>
      <c r="AK144" s="111" t="s">
        <v>1083</v>
      </c>
      <c r="AL144" s="112" t="s">
        <v>1084</v>
      </c>
      <c r="AM144" s="113">
        <v>1244780.8899999999</v>
      </c>
      <c r="AO144" s="111" t="s">
        <v>489</v>
      </c>
      <c r="AP144" s="112" t="s">
        <v>1084</v>
      </c>
      <c r="AQ144" s="113">
        <v>1244780.8899999999</v>
      </c>
      <c r="AS144" s="199" t="s">
        <v>1083</v>
      </c>
      <c r="AT144" s="200" t="s">
        <v>1084</v>
      </c>
      <c r="AU144" s="192">
        <v>1244780.8899999999</v>
      </c>
    </row>
    <row r="145" spans="1:47" ht="15" x14ac:dyDescent="0.25">
      <c r="A145" s="118" t="s">
        <v>493</v>
      </c>
      <c r="B145" s="147" t="s">
        <v>1087</v>
      </c>
      <c r="C145" s="167">
        <v>6288074.3300000001</v>
      </c>
      <c r="E145" s="170" t="s">
        <v>1088</v>
      </c>
      <c r="F145" s="170" t="s">
        <v>1089</v>
      </c>
      <c r="G145" s="171">
        <v>6288074.3300000001</v>
      </c>
      <c r="I145" s="168" t="s">
        <v>1088</v>
      </c>
      <c r="J145" s="169" t="s">
        <v>1089</v>
      </c>
      <c r="K145" s="148">
        <v>6288074.3300000001</v>
      </c>
      <c r="M145" s="111" t="s">
        <v>1090</v>
      </c>
      <c r="N145" s="112" t="s">
        <v>1089</v>
      </c>
      <c r="O145" s="113">
        <v>1021017.97</v>
      </c>
      <c r="Q145" s="111" t="s">
        <v>1091</v>
      </c>
      <c r="R145" s="112" t="s">
        <v>1089</v>
      </c>
      <c r="S145" s="113">
        <v>1021017.97</v>
      </c>
      <c r="U145" s="111" t="s">
        <v>1088</v>
      </c>
      <c r="V145" s="112" t="s">
        <v>1089</v>
      </c>
      <c r="W145" s="113">
        <v>1021017.97</v>
      </c>
      <c r="Y145" s="111" t="s">
        <v>1088</v>
      </c>
      <c r="Z145" s="112" t="s">
        <v>1089</v>
      </c>
      <c r="AA145" s="113">
        <v>1021017.97</v>
      </c>
      <c r="AC145" s="111" t="s">
        <v>1088</v>
      </c>
      <c r="AD145" s="112" t="s">
        <v>1089</v>
      </c>
      <c r="AE145" s="113">
        <v>1021017.97</v>
      </c>
      <c r="AG145" s="111" t="s">
        <v>493</v>
      </c>
      <c r="AH145" s="112" t="s">
        <v>1089</v>
      </c>
      <c r="AI145" s="113">
        <v>1021017.97</v>
      </c>
      <c r="AJ145" s="117"/>
      <c r="AK145" s="111" t="s">
        <v>1088</v>
      </c>
      <c r="AL145" s="112" t="s">
        <v>1089</v>
      </c>
      <c r="AM145" s="113">
        <v>1021017.97</v>
      </c>
      <c r="AO145" s="111" t="s">
        <v>493</v>
      </c>
      <c r="AP145" s="112" t="s">
        <v>1089</v>
      </c>
      <c r="AQ145" s="113">
        <v>1021017.97</v>
      </c>
      <c r="AS145" s="199" t="s">
        <v>1088</v>
      </c>
      <c r="AT145" s="200" t="s">
        <v>1089</v>
      </c>
      <c r="AU145" s="192">
        <v>1021017.97</v>
      </c>
    </row>
    <row r="146" spans="1:47" ht="15" x14ac:dyDescent="0.25">
      <c r="A146" s="118" t="s">
        <v>500</v>
      </c>
      <c r="B146" s="147" t="s">
        <v>1092</v>
      </c>
      <c r="C146" s="167">
        <v>14229281.760000002</v>
      </c>
      <c r="E146" s="170" t="s">
        <v>1093</v>
      </c>
      <c r="F146" s="170" t="s">
        <v>1094</v>
      </c>
      <c r="G146" s="171">
        <v>14229281.76</v>
      </c>
      <c r="I146" s="168" t="s">
        <v>1093</v>
      </c>
      <c r="J146" s="169" t="s">
        <v>1094</v>
      </c>
      <c r="K146" s="148">
        <v>14229281.76</v>
      </c>
      <c r="M146" s="111" t="s">
        <v>1095</v>
      </c>
      <c r="N146" s="112" t="s">
        <v>1094</v>
      </c>
      <c r="O146" s="113">
        <v>2309098.3199999998</v>
      </c>
      <c r="Q146" s="111" t="s">
        <v>1096</v>
      </c>
      <c r="R146" s="112" t="s">
        <v>1094</v>
      </c>
      <c r="S146" s="113">
        <v>2309098.3199999998</v>
      </c>
      <c r="U146" s="111" t="s">
        <v>1093</v>
      </c>
      <c r="V146" s="112" t="s">
        <v>1094</v>
      </c>
      <c r="W146" s="113">
        <v>2309098.3199999998</v>
      </c>
      <c r="Y146" s="111" t="s">
        <v>1093</v>
      </c>
      <c r="Z146" s="112" t="s">
        <v>1094</v>
      </c>
      <c r="AA146" s="113">
        <v>2309098.3199999998</v>
      </c>
      <c r="AC146" s="111" t="s">
        <v>1093</v>
      </c>
      <c r="AD146" s="112" t="s">
        <v>1094</v>
      </c>
      <c r="AE146" s="113">
        <v>2309098.3199999998</v>
      </c>
      <c r="AG146" s="111" t="s">
        <v>500</v>
      </c>
      <c r="AH146" s="112" t="s">
        <v>1094</v>
      </c>
      <c r="AI146" s="113">
        <v>2309098.3199999998</v>
      </c>
      <c r="AJ146" s="117"/>
      <c r="AK146" s="111" t="s">
        <v>1093</v>
      </c>
      <c r="AL146" s="112" t="s">
        <v>1094</v>
      </c>
      <c r="AM146" s="113">
        <v>2309098.3199999998</v>
      </c>
      <c r="AO146" s="111" t="s">
        <v>500</v>
      </c>
      <c r="AP146" s="112" t="s">
        <v>1094</v>
      </c>
      <c r="AQ146" s="113">
        <v>2309098.3199999998</v>
      </c>
      <c r="AS146" s="199" t="s">
        <v>1093</v>
      </c>
      <c r="AT146" s="200" t="s">
        <v>1094</v>
      </c>
      <c r="AU146" s="192">
        <v>2309098.3199999998</v>
      </c>
    </row>
    <row r="147" spans="1:47" ht="15" x14ac:dyDescent="0.25">
      <c r="A147" s="118" t="s">
        <v>505</v>
      </c>
      <c r="B147" s="147" t="s">
        <v>1097</v>
      </c>
      <c r="C147" s="167">
        <v>21801395.289999999</v>
      </c>
      <c r="E147" s="170" t="s">
        <v>1098</v>
      </c>
      <c r="F147" s="170" t="s">
        <v>1099</v>
      </c>
      <c r="G147" s="171">
        <v>21801395.289999999</v>
      </c>
      <c r="I147" s="168" t="s">
        <v>1098</v>
      </c>
      <c r="J147" s="169" t="s">
        <v>1099</v>
      </c>
      <c r="K147" s="148">
        <v>22351395.289999999</v>
      </c>
      <c r="M147" s="111" t="s">
        <v>1100</v>
      </c>
      <c r="N147" s="112" t="s">
        <v>1099</v>
      </c>
      <c r="O147" s="113">
        <v>22350488.850000001</v>
      </c>
      <c r="Q147" s="111" t="s">
        <v>1101</v>
      </c>
      <c r="R147" s="112" t="s">
        <v>1099</v>
      </c>
      <c r="S147" s="113">
        <v>22350488.850000001</v>
      </c>
      <c r="U147" s="111" t="s">
        <v>1098</v>
      </c>
      <c r="V147" s="112" t="s">
        <v>1099</v>
      </c>
      <c r="W147" s="113">
        <v>22352868.109999999</v>
      </c>
      <c r="Y147" s="111" t="s">
        <v>1098</v>
      </c>
      <c r="Z147" s="112" t="s">
        <v>1099</v>
      </c>
      <c r="AA147" s="113">
        <v>22352868.109999999</v>
      </c>
      <c r="AC147" s="111" t="s">
        <v>1098</v>
      </c>
      <c r="AD147" s="112" t="s">
        <v>1099</v>
      </c>
      <c r="AE147" s="113">
        <v>22352868.109999999</v>
      </c>
      <c r="AG147" s="111" t="s">
        <v>505</v>
      </c>
      <c r="AH147" s="112" t="s">
        <v>1099</v>
      </c>
      <c r="AI147" s="113">
        <v>22352868.109999999</v>
      </c>
      <c r="AJ147" s="117"/>
      <c r="AK147" s="111" t="s">
        <v>1098</v>
      </c>
      <c r="AL147" s="112" t="s">
        <v>1099</v>
      </c>
      <c r="AM147" s="113">
        <v>22352868.109999999</v>
      </c>
      <c r="AO147" s="111" t="s">
        <v>505</v>
      </c>
      <c r="AP147" s="112" t="s">
        <v>1099</v>
      </c>
      <c r="AQ147" s="113">
        <v>22352868.109999999</v>
      </c>
      <c r="AS147" s="199" t="s">
        <v>1098</v>
      </c>
      <c r="AT147" s="200" t="s">
        <v>1099</v>
      </c>
      <c r="AU147" s="192">
        <v>22352868.109999999</v>
      </c>
    </row>
    <row r="148" spans="1:47" ht="15" x14ac:dyDescent="0.25">
      <c r="A148" s="118" t="s">
        <v>509</v>
      </c>
      <c r="B148" s="147" t="s">
        <v>1102</v>
      </c>
      <c r="C148" s="167">
        <v>30295507.870000001</v>
      </c>
      <c r="E148" s="170" t="s">
        <v>1103</v>
      </c>
      <c r="F148" s="170" t="s">
        <v>1104</v>
      </c>
      <c r="G148" s="171">
        <v>30295507.870000001</v>
      </c>
      <c r="I148" s="168" t="s">
        <v>1103</v>
      </c>
      <c r="J148" s="169" t="s">
        <v>1104</v>
      </c>
      <c r="K148" s="148">
        <v>32460507.870000001</v>
      </c>
      <c r="M148" s="111" t="s">
        <v>1105</v>
      </c>
      <c r="N148" s="112" t="s">
        <v>1104</v>
      </c>
      <c r="O148" s="113">
        <v>38252675.170000002</v>
      </c>
      <c r="Q148" s="111" t="s">
        <v>1106</v>
      </c>
      <c r="R148" s="112" t="s">
        <v>1104</v>
      </c>
      <c r="S148" s="113">
        <v>38252675.170000002</v>
      </c>
      <c r="U148" s="111" t="s">
        <v>1103</v>
      </c>
      <c r="V148" s="112" t="s">
        <v>1104</v>
      </c>
      <c r="W148" s="113">
        <v>41597157.840000004</v>
      </c>
      <c r="Y148" s="111" t="s">
        <v>1103</v>
      </c>
      <c r="Z148" s="112" t="s">
        <v>1104</v>
      </c>
      <c r="AA148" s="113">
        <v>41597157.840000004</v>
      </c>
      <c r="AC148" s="111" t="s">
        <v>1103</v>
      </c>
      <c r="AD148" s="112" t="s">
        <v>1104</v>
      </c>
      <c r="AE148" s="113">
        <v>41597157.840000004</v>
      </c>
      <c r="AG148" s="111" t="s">
        <v>509</v>
      </c>
      <c r="AH148" s="112" t="s">
        <v>1104</v>
      </c>
      <c r="AI148" s="113">
        <v>41597157.840000004</v>
      </c>
      <c r="AJ148" s="117"/>
      <c r="AK148" s="111" t="s">
        <v>1103</v>
      </c>
      <c r="AL148" s="112" t="s">
        <v>1104</v>
      </c>
      <c r="AM148" s="113">
        <v>41377157.840000004</v>
      </c>
      <c r="AO148" s="111" t="s">
        <v>509</v>
      </c>
      <c r="AP148" s="112" t="s">
        <v>1104</v>
      </c>
      <c r="AQ148" s="113">
        <v>41377157.840000004</v>
      </c>
      <c r="AS148" s="199" t="s">
        <v>1103</v>
      </c>
      <c r="AT148" s="200" t="s">
        <v>1104</v>
      </c>
      <c r="AU148" s="192">
        <v>41377157.840000004</v>
      </c>
    </row>
    <row r="149" spans="1:47" ht="15" x14ac:dyDescent="0.25">
      <c r="A149" s="118" t="s">
        <v>514</v>
      </c>
      <c r="B149" s="147" t="s">
        <v>1107</v>
      </c>
      <c r="C149" s="167">
        <v>13269577.620000003</v>
      </c>
      <c r="E149" s="170" t="s">
        <v>1108</v>
      </c>
      <c r="F149" s="170" t="s">
        <v>1109</v>
      </c>
      <c r="G149" s="171">
        <v>13269577.619999999</v>
      </c>
      <c r="I149" s="168" t="s">
        <v>1108</v>
      </c>
      <c r="J149" s="169" t="s">
        <v>1109</v>
      </c>
      <c r="K149" s="148">
        <v>14569577.619999999</v>
      </c>
      <c r="M149" s="111" t="s">
        <v>1110</v>
      </c>
      <c r="N149" s="112" t="s">
        <v>1109</v>
      </c>
      <c r="O149" s="113">
        <v>14048367.26</v>
      </c>
      <c r="Q149" s="111" t="s">
        <v>1111</v>
      </c>
      <c r="R149" s="112" t="s">
        <v>1109</v>
      </c>
      <c r="S149" s="113">
        <v>14048367.26</v>
      </c>
      <c r="U149" s="111" t="s">
        <v>1108</v>
      </c>
      <c r="V149" s="112" t="s">
        <v>1109</v>
      </c>
      <c r="W149" s="113">
        <v>13410675.43</v>
      </c>
      <c r="Y149" s="111" t="s">
        <v>1108</v>
      </c>
      <c r="Z149" s="112" t="s">
        <v>1109</v>
      </c>
      <c r="AA149" s="113">
        <v>13410675.43</v>
      </c>
      <c r="AC149" s="111" t="s">
        <v>1108</v>
      </c>
      <c r="AD149" s="112" t="s">
        <v>1109</v>
      </c>
      <c r="AE149" s="113">
        <v>13410675.43</v>
      </c>
      <c r="AG149" s="111" t="s">
        <v>514</v>
      </c>
      <c r="AH149" s="112" t="s">
        <v>1109</v>
      </c>
      <c r="AI149" s="113">
        <v>13410675.43</v>
      </c>
      <c r="AJ149" s="117"/>
      <c r="AK149" s="111" t="s">
        <v>1108</v>
      </c>
      <c r="AL149" s="112" t="s">
        <v>1109</v>
      </c>
      <c r="AM149" s="113">
        <v>13330675.43</v>
      </c>
      <c r="AO149" s="111" t="s">
        <v>514</v>
      </c>
      <c r="AP149" s="112" t="s">
        <v>1109</v>
      </c>
      <c r="AQ149" s="113">
        <v>13330675.43</v>
      </c>
      <c r="AS149" s="199" t="s">
        <v>1108</v>
      </c>
      <c r="AT149" s="200" t="s">
        <v>1109</v>
      </c>
      <c r="AU149" s="192">
        <v>13330675.43</v>
      </c>
    </row>
    <row r="150" spans="1:47" ht="15" x14ac:dyDescent="0.25">
      <c r="A150" s="118" t="s">
        <v>518</v>
      </c>
      <c r="B150" s="147" t="s">
        <v>1112</v>
      </c>
      <c r="C150" s="167">
        <v>3798750.2099999995</v>
      </c>
      <c r="E150" s="170" t="s">
        <v>1113</v>
      </c>
      <c r="F150" s="170" t="s">
        <v>1114</v>
      </c>
      <c r="G150" s="171">
        <v>3798750.21</v>
      </c>
      <c r="I150" s="168" t="s">
        <v>1113</v>
      </c>
      <c r="J150" s="169" t="s">
        <v>1114</v>
      </c>
      <c r="K150" s="148">
        <v>3798750.21</v>
      </c>
      <c r="M150" s="111" t="s">
        <v>1115</v>
      </c>
      <c r="N150" s="112" t="s">
        <v>1114</v>
      </c>
      <c r="O150" s="113">
        <v>3693434.05</v>
      </c>
      <c r="Q150" s="111" t="s">
        <v>1116</v>
      </c>
      <c r="R150" s="112" t="s">
        <v>1114</v>
      </c>
      <c r="S150" s="113">
        <v>3743434.05</v>
      </c>
      <c r="U150" s="111" t="s">
        <v>1113</v>
      </c>
      <c r="V150" s="112" t="s">
        <v>1114</v>
      </c>
      <c r="W150" s="113">
        <v>3777033.82</v>
      </c>
      <c r="Y150" s="111" t="s">
        <v>1113</v>
      </c>
      <c r="Z150" s="112" t="s">
        <v>1114</v>
      </c>
      <c r="AA150" s="113">
        <v>3777033.82</v>
      </c>
      <c r="AC150" s="111" t="s">
        <v>1113</v>
      </c>
      <c r="AD150" s="112" t="s">
        <v>1114</v>
      </c>
      <c r="AE150" s="113">
        <v>3777033.82</v>
      </c>
      <c r="AG150" s="111" t="s">
        <v>518</v>
      </c>
      <c r="AH150" s="112" t="s">
        <v>1114</v>
      </c>
      <c r="AI150" s="113">
        <v>3777033.82</v>
      </c>
      <c r="AJ150" s="117"/>
      <c r="AK150" s="111" t="s">
        <v>1113</v>
      </c>
      <c r="AL150" s="112" t="s">
        <v>1114</v>
      </c>
      <c r="AM150" s="113">
        <v>3783033.82</v>
      </c>
      <c r="AO150" s="111" t="s">
        <v>518</v>
      </c>
      <c r="AP150" s="112" t="s">
        <v>1114</v>
      </c>
      <c r="AQ150" s="113">
        <v>3783033.82</v>
      </c>
      <c r="AS150" s="199" t="s">
        <v>1113</v>
      </c>
      <c r="AT150" s="200" t="s">
        <v>1114</v>
      </c>
      <c r="AU150" s="192">
        <v>3783033.82</v>
      </c>
    </row>
    <row r="151" spans="1:47" ht="15" x14ac:dyDescent="0.25">
      <c r="A151" s="118" t="s">
        <v>522</v>
      </c>
      <c r="B151" s="147" t="s">
        <v>1117</v>
      </c>
      <c r="C151" s="167">
        <v>30438775.02</v>
      </c>
      <c r="E151" s="170" t="s">
        <v>1118</v>
      </c>
      <c r="F151" s="170" t="s">
        <v>1119</v>
      </c>
      <c r="G151" s="171">
        <v>30438775.02</v>
      </c>
      <c r="I151" s="168" t="s">
        <v>1118</v>
      </c>
      <c r="J151" s="169" t="s">
        <v>1119</v>
      </c>
      <c r="K151" s="148">
        <v>44438775.020000003</v>
      </c>
      <c r="M151" s="111" t="s">
        <v>1120</v>
      </c>
      <c r="N151" s="112" t="s">
        <v>1119</v>
      </c>
      <c r="O151" s="113">
        <v>44221153.579999998</v>
      </c>
      <c r="Q151" s="111" t="s">
        <v>1121</v>
      </c>
      <c r="R151" s="112" t="s">
        <v>1119</v>
      </c>
      <c r="S151" s="113">
        <v>44221153.579999998</v>
      </c>
      <c r="U151" s="111" t="s">
        <v>1118</v>
      </c>
      <c r="V151" s="112" t="s">
        <v>1119</v>
      </c>
      <c r="W151" s="113">
        <v>44267505.740000002</v>
      </c>
      <c r="Y151" s="111" t="s">
        <v>1118</v>
      </c>
      <c r="Z151" s="112" t="s">
        <v>1119</v>
      </c>
      <c r="AA151" s="113">
        <v>44267505.740000002</v>
      </c>
      <c r="AC151" s="111" t="s">
        <v>1118</v>
      </c>
      <c r="AD151" s="112" t="s">
        <v>1119</v>
      </c>
      <c r="AE151" s="113">
        <v>44267505.740000002</v>
      </c>
      <c r="AG151" s="111" t="s">
        <v>522</v>
      </c>
      <c r="AH151" s="112" t="s">
        <v>1119</v>
      </c>
      <c r="AI151" s="113">
        <v>44267505.740000002</v>
      </c>
      <c r="AJ151" s="117"/>
      <c r="AK151" s="111" t="s">
        <v>1118</v>
      </c>
      <c r="AL151" s="112" t="s">
        <v>1119</v>
      </c>
      <c r="AM151" s="113">
        <v>44267505.740000002</v>
      </c>
      <c r="AO151" s="111" t="s">
        <v>522</v>
      </c>
      <c r="AP151" s="112" t="s">
        <v>1119</v>
      </c>
      <c r="AQ151" s="113">
        <v>44267505.740000002</v>
      </c>
      <c r="AS151" s="199" t="s">
        <v>1118</v>
      </c>
      <c r="AT151" s="200" t="s">
        <v>1119</v>
      </c>
      <c r="AU151" s="192">
        <v>44267505.740000002</v>
      </c>
    </row>
    <row r="152" spans="1:47" ht="15" x14ac:dyDescent="0.25">
      <c r="A152" s="118" t="s">
        <v>526</v>
      </c>
      <c r="B152" s="147" t="s">
        <v>1122</v>
      </c>
      <c r="C152" s="167">
        <v>2403869.06</v>
      </c>
      <c r="E152" s="170" t="s">
        <v>1123</v>
      </c>
      <c r="F152" s="170" t="s">
        <v>1124</v>
      </c>
      <c r="G152" s="171">
        <v>2403869.06</v>
      </c>
      <c r="I152" s="168" t="s">
        <v>1123</v>
      </c>
      <c r="J152" s="169" t="s">
        <v>1124</v>
      </c>
      <c r="K152" s="148">
        <v>2403869.06</v>
      </c>
      <c r="M152" s="111" t="s">
        <v>1125</v>
      </c>
      <c r="N152" s="112" t="s">
        <v>1124</v>
      </c>
      <c r="O152" s="113">
        <v>2326613.88</v>
      </c>
      <c r="Q152" s="111" t="s">
        <v>1126</v>
      </c>
      <c r="R152" s="112" t="s">
        <v>1124</v>
      </c>
      <c r="S152" s="113">
        <v>2326613.88</v>
      </c>
      <c r="U152" s="111" t="s">
        <v>1123</v>
      </c>
      <c r="V152" s="112" t="s">
        <v>1124</v>
      </c>
      <c r="W152" s="113">
        <v>2329155.4500000002</v>
      </c>
      <c r="Y152" s="111" t="s">
        <v>1123</v>
      </c>
      <c r="Z152" s="112" t="s">
        <v>1124</v>
      </c>
      <c r="AA152" s="113">
        <v>2329155.4500000002</v>
      </c>
      <c r="AC152" s="111" t="s">
        <v>1123</v>
      </c>
      <c r="AD152" s="112" t="s">
        <v>1124</v>
      </c>
      <c r="AE152" s="113">
        <v>2329155.4500000002</v>
      </c>
      <c r="AG152" s="111" t="s">
        <v>526</v>
      </c>
      <c r="AH152" s="112" t="s">
        <v>1124</v>
      </c>
      <c r="AI152" s="113">
        <v>2329155.4500000002</v>
      </c>
      <c r="AJ152" s="117"/>
      <c r="AK152" s="111" t="s">
        <v>1123</v>
      </c>
      <c r="AL152" s="112" t="s">
        <v>1124</v>
      </c>
      <c r="AM152" s="113">
        <v>2329155.4500000002</v>
      </c>
      <c r="AO152" s="111" t="s">
        <v>526</v>
      </c>
      <c r="AP152" s="112" t="s">
        <v>1124</v>
      </c>
      <c r="AQ152" s="113">
        <v>2329155.4500000002</v>
      </c>
      <c r="AS152" s="199" t="s">
        <v>1123</v>
      </c>
      <c r="AT152" s="200" t="s">
        <v>1124</v>
      </c>
      <c r="AU152" s="192">
        <v>2329155.4500000002</v>
      </c>
    </row>
    <row r="153" spans="1:47" ht="15" x14ac:dyDescent="0.25">
      <c r="A153" s="118" t="s">
        <v>530</v>
      </c>
      <c r="B153" s="147" t="s">
        <v>1127</v>
      </c>
      <c r="C153" s="167">
        <v>3337533.97</v>
      </c>
      <c r="E153" s="170" t="s">
        <v>1128</v>
      </c>
      <c r="F153" s="170" t="s">
        <v>1129</v>
      </c>
      <c r="G153" s="171">
        <v>3337533.97</v>
      </c>
      <c r="I153" s="168" t="s">
        <v>1128</v>
      </c>
      <c r="J153" s="169" t="s">
        <v>1129</v>
      </c>
      <c r="K153" s="148">
        <v>3337533.97</v>
      </c>
      <c r="M153" s="111" t="s">
        <v>1130</v>
      </c>
      <c r="N153" s="112" t="s">
        <v>1129</v>
      </c>
      <c r="O153" s="113">
        <v>3241051.36</v>
      </c>
      <c r="Q153" s="111" t="s">
        <v>1131</v>
      </c>
      <c r="R153" s="112" t="s">
        <v>1129</v>
      </c>
      <c r="S153" s="113">
        <v>3241051.36</v>
      </c>
      <c r="U153" s="111" t="s">
        <v>1128</v>
      </c>
      <c r="V153" s="112" t="s">
        <v>1129</v>
      </c>
      <c r="W153" s="113">
        <v>3256783.35</v>
      </c>
      <c r="Y153" s="111" t="s">
        <v>1128</v>
      </c>
      <c r="Z153" s="112" t="s">
        <v>1129</v>
      </c>
      <c r="AA153" s="113">
        <v>3256783.35</v>
      </c>
      <c r="AC153" s="111" t="s">
        <v>1128</v>
      </c>
      <c r="AD153" s="112" t="s">
        <v>1129</v>
      </c>
      <c r="AE153" s="113">
        <v>3256783.35</v>
      </c>
      <c r="AG153" s="111" t="s">
        <v>530</v>
      </c>
      <c r="AH153" s="112" t="s">
        <v>1129</v>
      </c>
      <c r="AI153" s="113">
        <v>3256783.35</v>
      </c>
      <c r="AJ153" s="117"/>
      <c r="AK153" s="111" t="s">
        <v>1128</v>
      </c>
      <c r="AL153" s="112" t="s">
        <v>1129</v>
      </c>
      <c r="AM153" s="113">
        <v>3256783.35</v>
      </c>
      <c r="AO153" s="111" t="s">
        <v>530</v>
      </c>
      <c r="AP153" s="112" t="s">
        <v>1129</v>
      </c>
      <c r="AQ153" s="113">
        <v>3256783.35</v>
      </c>
      <c r="AS153" s="199" t="s">
        <v>1128</v>
      </c>
      <c r="AT153" s="200" t="s">
        <v>1129</v>
      </c>
      <c r="AU153" s="192">
        <v>5769783.3499999996</v>
      </c>
    </row>
    <row r="154" spans="1:47" ht="15" x14ac:dyDescent="0.25">
      <c r="A154" s="118" t="s">
        <v>535</v>
      </c>
      <c r="B154" s="147" t="s">
        <v>1132</v>
      </c>
      <c r="C154" s="167">
        <v>2081931.05</v>
      </c>
      <c r="E154" s="170" t="s">
        <v>1133</v>
      </c>
      <c r="F154" s="170" t="s">
        <v>1134</v>
      </c>
      <c r="G154" s="171">
        <v>2081931.05</v>
      </c>
      <c r="I154" s="168" t="s">
        <v>1133</v>
      </c>
      <c r="J154" s="169" t="s">
        <v>1134</v>
      </c>
      <c r="K154" s="148">
        <v>2081931.05</v>
      </c>
      <c r="M154" s="111" t="s">
        <v>1135</v>
      </c>
      <c r="N154" s="112" t="s">
        <v>1134</v>
      </c>
      <c r="O154" s="113">
        <v>286282.48</v>
      </c>
      <c r="Q154" s="111" t="s">
        <v>1136</v>
      </c>
      <c r="R154" s="112" t="s">
        <v>1134</v>
      </c>
      <c r="S154" s="113">
        <v>286282.48</v>
      </c>
      <c r="U154" s="111" t="s">
        <v>1133</v>
      </c>
      <c r="V154" s="112" t="s">
        <v>1134</v>
      </c>
      <c r="W154" s="113">
        <v>286282.48</v>
      </c>
      <c r="Y154" s="111" t="s">
        <v>1133</v>
      </c>
      <c r="Z154" s="112" t="s">
        <v>1134</v>
      </c>
      <c r="AA154" s="113">
        <v>286282.48</v>
      </c>
      <c r="AC154" s="111" t="s">
        <v>1133</v>
      </c>
      <c r="AD154" s="112" t="s">
        <v>1134</v>
      </c>
      <c r="AE154" s="113">
        <v>286282.48</v>
      </c>
      <c r="AG154" s="111" t="s">
        <v>535</v>
      </c>
      <c r="AH154" s="112" t="s">
        <v>1134</v>
      </c>
      <c r="AI154" s="113">
        <v>286282.48</v>
      </c>
      <c r="AJ154" s="117"/>
      <c r="AK154" s="111" t="s">
        <v>1133</v>
      </c>
      <c r="AL154" s="112" t="s">
        <v>1134</v>
      </c>
      <c r="AM154" s="113">
        <v>286282.48</v>
      </c>
      <c r="AO154" s="111" t="s">
        <v>535</v>
      </c>
      <c r="AP154" s="112" t="s">
        <v>1134</v>
      </c>
      <c r="AQ154" s="113">
        <v>286282.48</v>
      </c>
      <c r="AS154" s="199" t="s">
        <v>1133</v>
      </c>
      <c r="AT154" s="200" t="s">
        <v>1134</v>
      </c>
      <c r="AU154" s="192">
        <v>286282.48</v>
      </c>
    </row>
    <row r="155" spans="1:47" ht="15" x14ac:dyDescent="0.25">
      <c r="A155" s="172"/>
      <c r="B155" s="173"/>
      <c r="C155" s="174"/>
      <c r="D155" s="123"/>
      <c r="E155" s="178"/>
      <c r="F155" s="178"/>
      <c r="G155" s="179"/>
      <c r="H155" s="123"/>
      <c r="I155" s="176"/>
      <c r="J155" s="177"/>
      <c r="K155" s="159"/>
      <c r="L155" s="123"/>
      <c r="M155" s="111" t="s">
        <v>1137</v>
      </c>
      <c r="N155" s="112" t="s">
        <v>1138</v>
      </c>
      <c r="O155" s="113">
        <v>19898782.260000002</v>
      </c>
      <c r="Q155" s="111" t="s">
        <v>1139</v>
      </c>
      <c r="R155" s="112" t="s">
        <v>1138</v>
      </c>
      <c r="S155" s="113">
        <v>19898782.260000002</v>
      </c>
      <c r="U155" s="111" t="s">
        <v>1140</v>
      </c>
      <c r="V155" s="112" t="s">
        <v>1138</v>
      </c>
      <c r="W155" s="113">
        <v>20041090.149999999</v>
      </c>
      <c r="Y155" s="111" t="s">
        <v>1140</v>
      </c>
      <c r="Z155" s="112" t="s">
        <v>1138</v>
      </c>
      <c r="AA155" s="113">
        <v>20041090.149999999</v>
      </c>
      <c r="AC155" s="111" t="s">
        <v>1140</v>
      </c>
      <c r="AD155" s="112" t="s">
        <v>1138</v>
      </c>
      <c r="AE155" s="113">
        <v>20489365.329999998</v>
      </c>
      <c r="AG155" s="111" t="s">
        <v>538</v>
      </c>
      <c r="AH155" s="112" t="s">
        <v>1138</v>
      </c>
      <c r="AI155" s="113">
        <v>20489365.329999998</v>
      </c>
      <c r="AJ155" s="117"/>
      <c r="AK155" s="111" t="s">
        <v>1140</v>
      </c>
      <c r="AL155" s="112" t="s">
        <v>1138</v>
      </c>
      <c r="AM155" s="113">
        <v>22514365.329999998</v>
      </c>
      <c r="AO155" s="111" t="s">
        <v>538</v>
      </c>
      <c r="AP155" s="112" t="s">
        <v>1138</v>
      </c>
      <c r="AQ155" s="113">
        <v>22514365.329999998</v>
      </c>
      <c r="AS155" s="199" t="s">
        <v>1140</v>
      </c>
      <c r="AT155" s="200" t="s">
        <v>1138</v>
      </c>
      <c r="AU155" s="192">
        <v>22532865.329999998</v>
      </c>
    </row>
    <row r="156" spans="1:47" ht="15" x14ac:dyDescent="0.25">
      <c r="A156" s="172"/>
      <c r="B156" s="173"/>
      <c r="C156" s="174"/>
      <c r="D156" s="123"/>
      <c r="E156" s="178"/>
      <c r="F156" s="178"/>
      <c r="G156" s="179"/>
      <c r="H156" s="123"/>
      <c r="I156" s="176"/>
      <c r="J156" s="177"/>
      <c r="K156" s="159"/>
      <c r="L156" s="123"/>
      <c r="M156" s="111" t="s">
        <v>1141</v>
      </c>
      <c r="N156" s="112" t="s">
        <v>1142</v>
      </c>
      <c r="O156" s="113">
        <v>10565520.9</v>
      </c>
      <c r="Q156" s="111" t="s">
        <v>1143</v>
      </c>
      <c r="R156" s="112" t="s">
        <v>1142</v>
      </c>
      <c r="S156" s="113">
        <v>10565520.9</v>
      </c>
      <c r="U156" s="111" t="s">
        <v>1144</v>
      </c>
      <c r="V156" s="112" t="s">
        <v>1142</v>
      </c>
      <c r="W156" s="113">
        <v>10521475.08</v>
      </c>
      <c r="Y156" s="111" t="s">
        <v>1144</v>
      </c>
      <c r="Z156" s="112" t="s">
        <v>1142</v>
      </c>
      <c r="AA156" s="113">
        <v>10521475.08</v>
      </c>
      <c r="AC156" s="111" t="s">
        <v>1144</v>
      </c>
      <c r="AD156" s="112" t="s">
        <v>1142</v>
      </c>
      <c r="AE156" s="113">
        <v>10521475.08</v>
      </c>
      <c r="AG156" s="111" t="s">
        <v>542</v>
      </c>
      <c r="AH156" s="112" t="s">
        <v>1142</v>
      </c>
      <c r="AI156" s="113">
        <v>10521475.08</v>
      </c>
      <c r="AJ156" s="117"/>
      <c r="AK156" s="111" t="s">
        <v>1144</v>
      </c>
      <c r="AL156" s="112" t="s">
        <v>1142</v>
      </c>
      <c r="AM156" s="113">
        <v>10521475.08</v>
      </c>
      <c r="AO156" s="111" t="s">
        <v>542</v>
      </c>
      <c r="AP156" s="112" t="s">
        <v>1142</v>
      </c>
      <c r="AQ156" s="113">
        <v>10521475.08</v>
      </c>
      <c r="AS156" s="199" t="s">
        <v>1144</v>
      </c>
      <c r="AT156" s="200" t="s">
        <v>1142</v>
      </c>
      <c r="AU156" s="192">
        <v>10521475.08</v>
      </c>
    </row>
    <row r="157" spans="1:47" ht="15" x14ac:dyDescent="0.25">
      <c r="A157" s="172"/>
      <c r="B157" s="173"/>
      <c r="C157" s="174"/>
      <c r="D157" s="123"/>
      <c r="E157" s="178"/>
      <c r="F157" s="178"/>
      <c r="G157" s="179"/>
      <c r="H157" s="123"/>
      <c r="I157" s="176"/>
      <c r="J157" s="177"/>
      <c r="K157" s="159"/>
      <c r="L157" s="123"/>
      <c r="M157" s="111" t="s">
        <v>1145</v>
      </c>
      <c r="N157" s="112" t="s">
        <v>1146</v>
      </c>
      <c r="O157" s="113">
        <v>8184883.5700000003</v>
      </c>
      <c r="Q157" s="111" t="s">
        <v>1147</v>
      </c>
      <c r="R157" s="112" t="s">
        <v>1146</v>
      </c>
      <c r="S157" s="113">
        <v>8184883.5700000003</v>
      </c>
      <c r="U157" s="111" t="s">
        <v>1148</v>
      </c>
      <c r="V157" s="112" t="s">
        <v>1146</v>
      </c>
      <c r="W157" s="113">
        <v>8158927.9400000004</v>
      </c>
      <c r="Y157" s="111" t="s">
        <v>1148</v>
      </c>
      <c r="Z157" s="112" t="s">
        <v>1146</v>
      </c>
      <c r="AA157" s="113">
        <v>8158927.9400000004</v>
      </c>
      <c r="AC157" s="111" t="s">
        <v>1148</v>
      </c>
      <c r="AD157" s="112" t="s">
        <v>1146</v>
      </c>
      <c r="AE157" s="113">
        <v>8158927.9400000004</v>
      </c>
      <c r="AG157" s="111" t="s">
        <v>546</v>
      </c>
      <c r="AH157" s="112" t="s">
        <v>1146</v>
      </c>
      <c r="AI157" s="113">
        <v>8158927.9400000004</v>
      </c>
      <c r="AJ157" s="117"/>
      <c r="AK157" s="111" t="s">
        <v>1148</v>
      </c>
      <c r="AL157" s="112" t="s">
        <v>1146</v>
      </c>
      <c r="AM157" s="113">
        <v>7878927.9400000004</v>
      </c>
      <c r="AO157" s="111" t="s">
        <v>546</v>
      </c>
      <c r="AP157" s="112" t="s">
        <v>1146</v>
      </c>
      <c r="AQ157" s="113">
        <v>7878927.9400000004</v>
      </c>
      <c r="AS157" s="199" t="s">
        <v>1148</v>
      </c>
      <c r="AT157" s="200" t="s">
        <v>1146</v>
      </c>
      <c r="AU157" s="192">
        <v>7878927.9400000004</v>
      </c>
    </row>
    <row r="158" spans="1:47" ht="15" x14ac:dyDescent="0.25">
      <c r="A158" s="172"/>
      <c r="B158" s="173"/>
      <c r="C158" s="174"/>
      <c r="D158" s="123"/>
      <c r="E158" s="178"/>
      <c r="F158" s="178"/>
      <c r="G158" s="179"/>
      <c r="H158" s="123"/>
      <c r="I158" s="176"/>
      <c r="J158" s="177"/>
      <c r="K158" s="159"/>
      <c r="L158" s="123"/>
      <c r="M158" s="111" t="s">
        <v>1149</v>
      </c>
      <c r="N158" s="112" t="s">
        <v>1150</v>
      </c>
      <c r="O158" s="113">
        <v>5182308.29</v>
      </c>
      <c r="Q158" s="111" t="s">
        <v>1151</v>
      </c>
      <c r="R158" s="112" t="s">
        <v>1150</v>
      </c>
      <c r="S158" s="113">
        <v>5182308.29</v>
      </c>
      <c r="U158" s="111" t="s">
        <v>1152</v>
      </c>
      <c r="V158" s="112" t="s">
        <v>1150</v>
      </c>
      <c r="W158" s="113">
        <v>5247302.26</v>
      </c>
      <c r="Y158" s="111" t="s">
        <v>1152</v>
      </c>
      <c r="Z158" s="112" t="s">
        <v>1150</v>
      </c>
      <c r="AA158" s="113">
        <v>5247302.26</v>
      </c>
      <c r="AC158" s="111" t="s">
        <v>1152</v>
      </c>
      <c r="AD158" s="112" t="s">
        <v>1150</v>
      </c>
      <c r="AE158" s="113">
        <v>5247302.26</v>
      </c>
      <c r="AG158" s="111" t="s">
        <v>550</v>
      </c>
      <c r="AH158" s="112" t="s">
        <v>1150</v>
      </c>
      <c r="AI158" s="113">
        <v>5247302.26</v>
      </c>
      <c r="AJ158" s="117"/>
      <c r="AK158" s="111" t="s">
        <v>1152</v>
      </c>
      <c r="AL158" s="112" t="s">
        <v>1150</v>
      </c>
      <c r="AM158" s="113">
        <v>5252302.26</v>
      </c>
      <c r="AO158" s="111" t="s">
        <v>550</v>
      </c>
      <c r="AP158" s="112" t="s">
        <v>1150</v>
      </c>
      <c r="AQ158" s="113">
        <v>5252302.26</v>
      </c>
      <c r="AS158" s="199" t="s">
        <v>1152</v>
      </c>
      <c r="AT158" s="200" t="s">
        <v>1150</v>
      </c>
      <c r="AU158" s="192">
        <v>5452302.2599999998</v>
      </c>
    </row>
    <row r="159" spans="1:47" ht="15" x14ac:dyDescent="0.25">
      <c r="A159" s="304" t="s">
        <v>1153</v>
      </c>
      <c r="B159" s="304"/>
      <c r="C159" s="120">
        <f>SUM(C96:C154)</f>
        <v>834524073.8299998</v>
      </c>
      <c r="E159" s="305" t="s">
        <v>1154</v>
      </c>
      <c r="F159" s="305"/>
      <c r="G159" s="180">
        <f>SUM(G96:G154)</f>
        <v>1034269417.8699999</v>
      </c>
      <c r="I159" s="304" t="s">
        <v>1154</v>
      </c>
      <c r="J159" s="304"/>
      <c r="K159" s="120">
        <f>SUM(K96:K154)</f>
        <v>1034269417.8699998</v>
      </c>
      <c r="M159" s="305" t="s">
        <v>1154</v>
      </c>
      <c r="N159" s="305"/>
      <c r="O159" s="180">
        <f>SUM(O96:O158)</f>
        <v>1034269417.8700001</v>
      </c>
      <c r="Q159" s="305" t="s">
        <v>1154</v>
      </c>
      <c r="R159" s="305"/>
      <c r="S159" s="180">
        <f>SUM(S96:S158)</f>
        <v>1036240021.8700001</v>
      </c>
      <c r="U159" s="305" t="s">
        <v>1154</v>
      </c>
      <c r="V159" s="305"/>
      <c r="W159" s="180">
        <f>SUM(W96:W158)</f>
        <v>1038740021.8700004</v>
      </c>
      <c r="Y159" s="305" t="s">
        <v>1154</v>
      </c>
      <c r="Z159" s="305"/>
      <c r="AA159" s="180">
        <f>SUM(AA96:AA158)</f>
        <v>1042731967.8700002</v>
      </c>
      <c r="AC159" s="305" t="s">
        <v>1154</v>
      </c>
      <c r="AD159" s="305"/>
      <c r="AE159" s="180">
        <f>SUM(AE96:AE158)</f>
        <v>1045741592.8700005</v>
      </c>
      <c r="AG159" s="305" t="s">
        <v>1154</v>
      </c>
      <c r="AH159" s="305"/>
      <c r="AI159" s="180">
        <f>SUM(AI96:AI158)</f>
        <v>1074008662.8900003</v>
      </c>
      <c r="AJ159" s="134"/>
      <c r="AK159" s="305" t="s">
        <v>1154</v>
      </c>
      <c r="AL159" s="305"/>
      <c r="AM159" s="180">
        <f>SUM(AM96:AM158)</f>
        <v>1074111622.8900003</v>
      </c>
      <c r="AO159" s="305" t="s">
        <v>1154</v>
      </c>
      <c r="AP159" s="305"/>
      <c r="AQ159" s="180">
        <f>SUM(AQ96:AQ158)</f>
        <v>1074111622.8900003</v>
      </c>
      <c r="AS159" s="285" t="s">
        <v>1154</v>
      </c>
      <c r="AT159" s="285"/>
      <c r="AU159" s="180">
        <f>SUM(AU96:AU158)</f>
        <v>1083494516.5600004</v>
      </c>
    </row>
    <row r="160" spans="1:47" ht="15" x14ac:dyDescent="0.25">
      <c r="A160" s="133"/>
      <c r="B160" s="133"/>
      <c r="C160" s="134"/>
      <c r="AS160"/>
      <c r="AT160"/>
      <c r="AU160"/>
    </row>
    <row r="161" spans="1:47" x14ac:dyDescent="0.2">
      <c r="AS161"/>
      <c r="AT161"/>
      <c r="AU161"/>
    </row>
    <row r="162" spans="1:47" ht="15.75" x14ac:dyDescent="0.2">
      <c r="A162" s="310" t="s">
        <v>1155</v>
      </c>
      <c r="B162" s="310"/>
      <c r="C162" s="310"/>
      <c r="E162" s="309" t="s">
        <v>1156</v>
      </c>
      <c r="F162" s="309"/>
      <c r="G162" s="309"/>
      <c r="I162" s="311" t="s">
        <v>1157</v>
      </c>
      <c r="J162" s="311"/>
      <c r="K162" s="311"/>
      <c r="M162" s="309" t="s">
        <v>1158</v>
      </c>
      <c r="N162" s="309"/>
      <c r="O162" s="309"/>
      <c r="Q162" s="309" t="s">
        <v>1159</v>
      </c>
      <c r="R162" s="309"/>
      <c r="S162" s="309"/>
      <c r="U162" s="309" t="s">
        <v>1160</v>
      </c>
      <c r="V162" s="309"/>
      <c r="W162" s="309"/>
      <c r="Y162" s="309" t="s">
        <v>1161</v>
      </c>
      <c r="Z162" s="309"/>
      <c r="AA162" s="309"/>
      <c r="AC162" s="309" t="s">
        <v>1162</v>
      </c>
      <c r="AD162" s="309"/>
      <c r="AE162" s="309"/>
      <c r="AG162" s="309" t="s">
        <v>1163</v>
      </c>
      <c r="AH162" s="309"/>
      <c r="AI162" s="309"/>
      <c r="AJ162" s="109"/>
      <c r="AK162" s="309" t="s">
        <v>1164</v>
      </c>
      <c r="AL162" s="309"/>
      <c r="AM162" s="309"/>
      <c r="AO162" s="309" t="s">
        <v>1165</v>
      </c>
      <c r="AP162" s="309"/>
      <c r="AQ162" s="309"/>
      <c r="AS162" s="299" t="s">
        <v>1784</v>
      </c>
      <c r="AT162" s="299"/>
      <c r="AU162" s="299"/>
    </row>
    <row r="163" spans="1:47" ht="15" x14ac:dyDescent="0.2">
      <c r="A163" s="307" t="s">
        <v>4</v>
      </c>
      <c r="B163" s="307" t="s">
        <v>586</v>
      </c>
      <c r="C163" s="307" t="s">
        <v>587</v>
      </c>
      <c r="E163" s="306" t="s">
        <v>4</v>
      </c>
      <c r="F163" s="306" t="s">
        <v>586</v>
      </c>
      <c r="G163" s="307" t="s">
        <v>1166</v>
      </c>
      <c r="I163" s="307" t="s">
        <v>4</v>
      </c>
      <c r="J163" s="307" t="s">
        <v>586</v>
      </c>
      <c r="K163" s="307" t="s">
        <v>590</v>
      </c>
      <c r="M163" s="306" t="s">
        <v>4</v>
      </c>
      <c r="N163" s="306" t="s">
        <v>586</v>
      </c>
      <c r="O163" s="307" t="s">
        <v>591</v>
      </c>
      <c r="Q163" s="306" t="s">
        <v>4</v>
      </c>
      <c r="R163" s="306" t="s">
        <v>586</v>
      </c>
      <c r="S163" s="307" t="s">
        <v>592</v>
      </c>
      <c r="U163" s="306" t="s">
        <v>4</v>
      </c>
      <c r="V163" s="306" t="s">
        <v>586</v>
      </c>
      <c r="W163" s="307" t="s">
        <v>594</v>
      </c>
      <c r="Y163" s="306" t="s">
        <v>4</v>
      </c>
      <c r="Z163" s="306" t="s">
        <v>586</v>
      </c>
      <c r="AA163" s="307" t="s">
        <v>595</v>
      </c>
      <c r="AC163" s="306" t="s">
        <v>4</v>
      </c>
      <c r="AD163" s="306" t="s">
        <v>586</v>
      </c>
      <c r="AE163" s="307" t="s">
        <v>596</v>
      </c>
      <c r="AG163" s="306" t="s">
        <v>4</v>
      </c>
      <c r="AH163" s="306" t="s">
        <v>586</v>
      </c>
      <c r="AI163" s="307" t="s">
        <v>597</v>
      </c>
      <c r="AJ163" s="110"/>
      <c r="AK163" s="306" t="s">
        <v>4</v>
      </c>
      <c r="AL163" s="306" t="s">
        <v>586</v>
      </c>
      <c r="AM163" s="307" t="s">
        <v>598</v>
      </c>
      <c r="AO163" s="306" t="s">
        <v>4</v>
      </c>
      <c r="AP163" s="306" t="s">
        <v>586</v>
      </c>
      <c r="AQ163" s="307" t="s">
        <v>599</v>
      </c>
      <c r="AS163" s="300" t="s">
        <v>4</v>
      </c>
      <c r="AT163" s="300" t="s">
        <v>586</v>
      </c>
      <c r="AU163" s="297" t="s">
        <v>1779</v>
      </c>
    </row>
    <row r="164" spans="1:47" ht="15" x14ac:dyDescent="0.2">
      <c r="A164" s="308"/>
      <c r="B164" s="308"/>
      <c r="C164" s="308"/>
      <c r="E164" s="306"/>
      <c r="F164" s="306"/>
      <c r="G164" s="308"/>
      <c r="I164" s="308"/>
      <c r="J164" s="308"/>
      <c r="K164" s="308"/>
      <c r="M164" s="306"/>
      <c r="N164" s="306"/>
      <c r="O164" s="308"/>
      <c r="Q164" s="306"/>
      <c r="R164" s="306"/>
      <c r="S164" s="308"/>
      <c r="U164" s="306"/>
      <c r="V164" s="306"/>
      <c r="W164" s="308"/>
      <c r="Y164" s="306"/>
      <c r="Z164" s="306"/>
      <c r="AA164" s="308"/>
      <c r="AC164" s="306"/>
      <c r="AD164" s="306"/>
      <c r="AE164" s="308"/>
      <c r="AG164" s="306"/>
      <c r="AH164" s="306"/>
      <c r="AI164" s="308"/>
      <c r="AJ164" s="110"/>
      <c r="AK164" s="306"/>
      <c r="AL164" s="306"/>
      <c r="AM164" s="308"/>
      <c r="AO164" s="306"/>
      <c r="AP164" s="306"/>
      <c r="AQ164" s="308"/>
      <c r="AS164" s="300"/>
      <c r="AT164" s="300"/>
      <c r="AU164" s="298"/>
    </row>
    <row r="165" spans="1:47" ht="15" x14ac:dyDescent="0.2">
      <c r="A165" s="168">
        <v>1111</v>
      </c>
      <c r="B165" s="115" t="s">
        <v>1167</v>
      </c>
      <c r="C165" s="143">
        <v>10806963.799999997</v>
      </c>
      <c r="E165" s="168">
        <v>1111</v>
      </c>
      <c r="F165" s="169" t="s">
        <v>1168</v>
      </c>
      <c r="G165" s="148">
        <v>10806963.800000001</v>
      </c>
      <c r="I165" s="111">
        <v>1111</v>
      </c>
      <c r="J165" s="112" t="s">
        <v>1168</v>
      </c>
      <c r="K165" s="113">
        <v>10806963.800000001</v>
      </c>
      <c r="M165" s="168">
        <v>1111</v>
      </c>
      <c r="N165" s="169" t="s">
        <v>1168</v>
      </c>
      <c r="O165" s="148">
        <v>10806963.800000001</v>
      </c>
      <c r="Q165" s="168">
        <v>1111</v>
      </c>
      <c r="R165" s="169" t="s">
        <v>1168</v>
      </c>
      <c r="S165" s="148">
        <v>10806963.800000001</v>
      </c>
      <c r="U165" s="168">
        <v>1111</v>
      </c>
      <c r="V165" s="169" t="s">
        <v>1168</v>
      </c>
      <c r="W165" s="148">
        <v>11704716.48</v>
      </c>
      <c r="Y165" s="168">
        <v>1111</v>
      </c>
      <c r="Z165" s="169" t="s">
        <v>1168</v>
      </c>
      <c r="AA165" s="148">
        <v>11704716.48</v>
      </c>
      <c r="AC165" s="168">
        <v>1111</v>
      </c>
      <c r="AD165" s="169" t="s">
        <v>1168</v>
      </c>
      <c r="AE165" s="148">
        <v>11704716.48</v>
      </c>
      <c r="AG165" s="168">
        <v>1111</v>
      </c>
      <c r="AH165" s="169" t="s">
        <v>1168</v>
      </c>
      <c r="AI165" s="148">
        <v>11704716.48</v>
      </c>
      <c r="AJ165" s="181"/>
      <c r="AK165" s="168">
        <v>1111</v>
      </c>
      <c r="AL165" s="169" t="s">
        <v>1168</v>
      </c>
      <c r="AM165" s="148">
        <v>11704716.48</v>
      </c>
      <c r="AO165" s="168">
        <v>1111</v>
      </c>
      <c r="AP165" s="169" t="s">
        <v>1169</v>
      </c>
      <c r="AQ165" s="148">
        <v>11704716.48</v>
      </c>
      <c r="AS165" s="201">
        <v>1111</v>
      </c>
      <c r="AT165" s="202" t="s">
        <v>1168</v>
      </c>
      <c r="AU165" s="148">
        <v>11704716.48</v>
      </c>
    </row>
    <row r="166" spans="1:47" ht="15" x14ac:dyDescent="0.2">
      <c r="A166" s="168">
        <v>1131</v>
      </c>
      <c r="B166" s="115" t="s">
        <v>1170</v>
      </c>
      <c r="C166" s="143">
        <v>209513848.11000001</v>
      </c>
      <c r="E166" s="168">
        <v>1131</v>
      </c>
      <c r="F166" s="169" t="s">
        <v>1171</v>
      </c>
      <c r="G166" s="148">
        <v>209513848.11000001</v>
      </c>
      <c r="I166" s="111">
        <v>1131</v>
      </c>
      <c r="J166" s="112" t="s">
        <v>1171</v>
      </c>
      <c r="K166" s="113">
        <v>209513848.11000001</v>
      </c>
      <c r="M166" s="168">
        <v>1131</v>
      </c>
      <c r="N166" s="169" t="s">
        <v>1171</v>
      </c>
      <c r="O166" s="148">
        <v>209513848.11000001</v>
      </c>
      <c r="Q166" s="168">
        <v>1131</v>
      </c>
      <c r="R166" s="169" t="s">
        <v>1171</v>
      </c>
      <c r="S166" s="148">
        <v>209513848.11000001</v>
      </c>
      <c r="U166" s="168">
        <v>1131</v>
      </c>
      <c r="V166" s="169" t="s">
        <v>1171</v>
      </c>
      <c r="W166" s="148">
        <v>208521496.03999999</v>
      </c>
      <c r="Y166" s="168">
        <v>1131</v>
      </c>
      <c r="Z166" s="169" t="s">
        <v>1171</v>
      </c>
      <c r="AA166" s="148">
        <v>208496496.03999999</v>
      </c>
      <c r="AC166" s="168">
        <v>1131</v>
      </c>
      <c r="AD166" s="169" t="s">
        <v>1171</v>
      </c>
      <c r="AE166" s="148">
        <v>208496496.03999999</v>
      </c>
      <c r="AG166" s="168">
        <v>1131</v>
      </c>
      <c r="AH166" s="169" t="s">
        <v>1171</v>
      </c>
      <c r="AI166" s="148">
        <v>208496496.03999999</v>
      </c>
      <c r="AJ166" s="181"/>
      <c r="AK166" s="168">
        <v>1131</v>
      </c>
      <c r="AL166" s="169" t="s">
        <v>1171</v>
      </c>
      <c r="AM166" s="148">
        <v>207636496.03999999</v>
      </c>
      <c r="AO166" s="168">
        <v>1131</v>
      </c>
      <c r="AP166" s="169" t="s">
        <v>1172</v>
      </c>
      <c r="AQ166" s="148">
        <v>207636496.03999999</v>
      </c>
      <c r="AS166" s="201">
        <v>1131</v>
      </c>
      <c r="AT166" s="202" t="s">
        <v>1171</v>
      </c>
      <c r="AU166" s="148">
        <v>207636496.03999999</v>
      </c>
    </row>
    <row r="167" spans="1:47" ht="15" x14ac:dyDescent="0.2">
      <c r="A167" s="182">
        <v>1134</v>
      </c>
      <c r="B167" s="115" t="s">
        <v>1173</v>
      </c>
      <c r="C167" s="143">
        <v>1800000</v>
      </c>
      <c r="E167" s="168">
        <v>1134</v>
      </c>
      <c r="F167" s="169" t="s">
        <v>1174</v>
      </c>
      <c r="G167" s="148">
        <v>1800000</v>
      </c>
      <c r="I167" s="111">
        <v>1134</v>
      </c>
      <c r="J167" s="112" t="s">
        <v>1175</v>
      </c>
      <c r="K167" s="113">
        <v>1800000</v>
      </c>
      <c r="M167" s="168">
        <v>1134</v>
      </c>
      <c r="N167" s="169" t="s">
        <v>1174</v>
      </c>
      <c r="O167" s="148">
        <v>1800000</v>
      </c>
      <c r="Q167" s="168">
        <v>1134</v>
      </c>
      <c r="R167" s="169" t="s">
        <v>1174</v>
      </c>
      <c r="S167" s="148">
        <v>1800000</v>
      </c>
      <c r="U167" s="168">
        <v>1134</v>
      </c>
      <c r="V167" s="169" t="s">
        <v>1174</v>
      </c>
      <c r="W167" s="148">
        <v>1800000</v>
      </c>
      <c r="Y167" s="168">
        <v>1134</v>
      </c>
      <c r="Z167" s="169" t="s">
        <v>1174</v>
      </c>
      <c r="AA167" s="148">
        <v>1800000</v>
      </c>
      <c r="AC167" s="168">
        <v>1134</v>
      </c>
      <c r="AD167" s="169" t="s">
        <v>1174</v>
      </c>
      <c r="AE167" s="148">
        <v>1800000</v>
      </c>
      <c r="AG167" s="168">
        <v>1134</v>
      </c>
      <c r="AH167" s="169" t="s">
        <v>1174</v>
      </c>
      <c r="AI167" s="148">
        <v>1800000</v>
      </c>
      <c r="AJ167" s="181"/>
      <c r="AK167" s="168">
        <v>1134</v>
      </c>
      <c r="AL167" s="169" t="s">
        <v>1174</v>
      </c>
      <c r="AM167" s="148">
        <v>1800000</v>
      </c>
      <c r="AO167" s="168">
        <v>1134</v>
      </c>
      <c r="AP167" s="169" t="s">
        <v>1176</v>
      </c>
      <c r="AQ167" s="148">
        <v>1800000</v>
      </c>
      <c r="AS167" s="201">
        <v>1134</v>
      </c>
      <c r="AT167" s="202" t="s">
        <v>1174</v>
      </c>
      <c r="AU167" s="148">
        <v>1800000</v>
      </c>
    </row>
    <row r="168" spans="1:47" ht="15" x14ac:dyDescent="0.2">
      <c r="A168" s="182">
        <v>1212</v>
      </c>
      <c r="B168" s="115" t="s">
        <v>1177</v>
      </c>
      <c r="C168" s="143">
        <v>1531882.89</v>
      </c>
      <c r="E168" s="168">
        <v>1212</v>
      </c>
      <c r="F168" s="169" t="s">
        <v>1178</v>
      </c>
      <c r="G168" s="148">
        <v>1531882.89</v>
      </c>
      <c r="I168" s="111">
        <v>1212</v>
      </c>
      <c r="J168" s="112" t="s">
        <v>1179</v>
      </c>
      <c r="K168" s="113">
        <v>1531882.89</v>
      </c>
      <c r="M168" s="168">
        <v>1212</v>
      </c>
      <c r="N168" s="169" t="s">
        <v>1178</v>
      </c>
      <c r="O168" s="148">
        <v>1531882.89</v>
      </c>
      <c r="Q168" s="168">
        <v>1212</v>
      </c>
      <c r="R168" s="169" t="s">
        <v>1178</v>
      </c>
      <c r="S168" s="148">
        <v>1531882.89</v>
      </c>
      <c r="U168" s="168">
        <v>1212</v>
      </c>
      <c r="V168" s="169" t="s">
        <v>1178</v>
      </c>
      <c r="W168" s="148">
        <v>1531882.89</v>
      </c>
      <c r="Y168" s="168">
        <v>1212</v>
      </c>
      <c r="Z168" s="169" t="s">
        <v>1178</v>
      </c>
      <c r="AA168" s="148">
        <v>1531882.89</v>
      </c>
      <c r="AC168" s="168">
        <v>1212</v>
      </c>
      <c r="AD168" s="169" t="s">
        <v>1178</v>
      </c>
      <c r="AE168" s="148">
        <v>1531882.89</v>
      </c>
      <c r="AG168" s="168">
        <v>1212</v>
      </c>
      <c r="AH168" s="169" t="s">
        <v>1178</v>
      </c>
      <c r="AI168" s="148">
        <v>1531882.89</v>
      </c>
      <c r="AJ168" s="181"/>
      <c r="AK168" s="168">
        <v>1212</v>
      </c>
      <c r="AL168" s="169" t="s">
        <v>1178</v>
      </c>
      <c r="AM168" s="148">
        <v>1531882.89</v>
      </c>
      <c r="AO168" s="168">
        <v>1212</v>
      </c>
      <c r="AP168" s="169" t="s">
        <v>1180</v>
      </c>
      <c r="AQ168" s="148">
        <v>1531882.89</v>
      </c>
      <c r="AS168" s="201">
        <v>1212</v>
      </c>
      <c r="AT168" s="202" t="s">
        <v>1178</v>
      </c>
      <c r="AU168" s="148">
        <v>1531882.89</v>
      </c>
    </row>
    <row r="169" spans="1:47" ht="15" x14ac:dyDescent="0.2">
      <c r="A169" s="182">
        <v>1312</v>
      </c>
      <c r="B169" s="115" t="s">
        <v>1181</v>
      </c>
      <c r="C169" s="143">
        <v>6152095.1500000004</v>
      </c>
      <c r="E169" s="168">
        <v>1312</v>
      </c>
      <c r="F169" s="169" t="s">
        <v>1182</v>
      </c>
      <c r="G169" s="148">
        <v>6152095.1500000004</v>
      </c>
      <c r="I169" s="111">
        <v>1312</v>
      </c>
      <c r="J169" s="112" t="s">
        <v>1182</v>
      </c>
      <c r="K169" s="113">
        <v>6152095.1500000004</v>
      </c>
      <c r="M169" s="168">
        <v>1312</v>
      </c>
      <c r="N169" s="169" t="s">
        <v>1182</v>
      </c>
      <c r="O169" s="148">
        <v>6152095.1500000004</v>
      </c>
      <c r="Q169" s="168">
        <v>1312</v>
      </c>
      <c r="R169" s="169" t="s">
        <v>1182</v>
      </c>
      <c r="S169" s="148">
        <v>6152095.1500000004</v>
      </c>
      <c r="U169" s="168">
        <v>1312</v>
      </c>
      <c r="V169" s="169" t="s">
        <v>1182</v>
      </c>
      <c r="W169" s="148">
        <v>6152095.1500000004</v>
      </c>
      <c r="Y169" s="168">
        <v>1312</v>
      </c>
      <c r="Z169" s="169" t="s">
        <v>1182</v>
      </c>
      <c r="AA169" s="148">
        <v>6152095.1500000004</v>
      </c>
      <c r="AC169" s="168">
        <v>1312</v>
      </c>
      <c r="AD169" s="169" t="s">
        <v>1182</v>
      </c>
      <c r="AE169" s="148">
        <v>6152095.1500000004</v>
      </c>
      <c r="AG169" s="168">
        <v>1312</v>
      </c>
      <c r="AH169" s="169" t="s">
        <v>1182</v>
      </c>
      <c r="AI169" s="148">
        <v>6152095.1500000004</v>
      </c>
      <c r="AJ169" s="181"/>
      <c r="AK169" s="168">
        <v>1312</v>
      </c>
      <c r="AL169" s="169" t="s">
        <v>1182</v>
      </c>
      <c r="AM169" s="148">
        <v>6152095.1500000004</v>
      </c>
      <c r="AO169" s="168">
        <v>1312</v>
      </c>
      <c r="AP169" s="169" t="s">
        <v>1183</v>
      </c>
      <c r="AQ169" s="148">
        <v>6152095.1500000004</v>
      </c>
      <c r="AS169" s="201">
        <v>1312</v>
      </c>
      <c r="AT169" s="202" t="s">
        <v>1182</v>
      </c>
      <c r="AU169" s="148">
        <v>6152095.1500000004</v>
      </c>
    </row>
    <row r="170" spans="1:47" ht="15" x14ac:dyDescent="0.2">
      <c r="A170" s="182">
        <v>1321</v>
      </c>
      <c r="B170" s="115" t="s">
        <v>1184</v>
      </c>
      <c r="C170" s="143">
        <v>5786325.3700000001</v>
      </c>
      <c r="E170" s="168">
        <v>1321</v>
      </c>
      <c r="F170" s="169" t="s">
        <v>1185</v>
      </c>
      <c r="G170" s="148">
        <v>5786325.3700000001</v>
      </c>
      <c r="I170" s="111">
        <v>1321</v>
      </c>
      <c r="J170" s="112" t="s">
        <v>1186</v>
      </c>
      <c r="K170" s="113">
        <v>5786325.3700000001</v>
      </c>
      <c r="M170" s="168">
        <v>1321</v>
      </c>
      <c r="N170" s="169" t="s">
        <v>1185</v>
      </c>
      <c r="O170" s="148">
        <v>5786325.3799999999</v>
      </c>
      <c r="Q170" s="168">
        <v>1321</v>
      </c>
      <c r="R170" s="169" t="s">
        <v>1185</v>
      </c>
      <c r="S170" s="148">
        <v>5786325.3799999999</v>
      </c>
      <c r="U170" s="168">
        <v>1321</v>
      </c>
      <c r="V170" s="169" t="s">
        <v>1185</v>
      </c>
      <c r="W170" s="148">
        <v>5786325.3799999999</v>
      </c>
      <c r="Y170" s="168">
        <v>1321</v>
      </c>
      <c r="Z170" s="169" t="s">
        <v>1185</v>
      </c>
      <c r="AA170" s="148">
        <v>5774802.0700000003</v>
      </c>
      <c r="AC170" s="168">
        <v>1321</v>
      </c>
      <c r="AD170" s="169" t="s">
        <v>1185</v>
      </c>
      <c r="AE170" s="148">
        <v>5774802.0700000003</v>
      </c>
      <c r="AG170" s="168">
        <v>1321</v>
      </c>
      <c r="AH170" s="169" t="s">
        <v>1185</v>
      </c>
      <c r="AI170" s="148">
        <v>5774802.0700000003</v>
      </c>
      <c r="AJ170" s="181"/>
      <c r="AK170" s="168">
        <v>1321</v>
      </c>
      <c r="AL170" s="169" t="s">
        <v>1185</v>
      </c>
      <c r="AM170" s="148">
        <v>5729802.0700000003</v>
      </c>
      <c r="AO170" s="168">
        <v>1321</v>
      </c>
      <c r="AP170" s="169" t="s">
        <v>1187</v>
      </c>
      <c r="AQ170" s="148">
        <v>5729802.0700000003</v>
      </c>
      <c r="AS170" s="201">
        <v>1321</v>
      </c>
      <c r="AT170" s="202" t="s">
        <v>1185</v>
      </c>
      <c r="AU170" s="148">
        <v>5729802.0700000003</v>
      </c>
    </row>
    <row r="171" spans="1:47" ht="15" x14ac:dyDescent="0.2">
      <c r="A171" s="182">
        <v>1322</v>
      </c>
      <c r="B171" s="115" t="s">
        <v>1188</v>
      </c>
      <c r="C171" s="143">
        <v>780750</v>
      </c>
      <c r="E171" s="168">
        <v>1322</v>
      </c>
      <c r="F171" s="169" t="s">
        <v>1189</v>
      </c>
      <c r="G171" s="148">
        <v>780750</v>
      </c>
      <c r="I171" s="111">
        <v>1322</v>
      </c>
      <c r="J171" s="112" t="s">
        <v>1190</v>
      </c>
      <c r="K171" s="113">
        <v>780750</v>
      </c>
      <c r="M171" s="168">
        <v>1322</v>
      </c>
      <c r="N171" s="169" t="s">
        <v>1189</v>
      </c>
      <c r="O171" s="148">
        <v>780750</v>
      </c>
      <c r="Q171" s="168">
        <v>1322</v>
      </c>
      <c r="R171" s="169" t="s">
        <v>1189</v>
      </c>
      <c r="S171" s="148">
        <v>780750</v>
      </c>
      <c r="U171" s="168">
        <v>1322</v>
      </c>
      <c r="V171" s="169" t="s">
        <v>1189</v>
      </c>
      <c r="W171" s="148">
        <v>780750</v>
      </c>
      <c r="Y171" s="168">
        <v>1322</v>
      </c>
      <c r="Z171" s="169" t="s">
        <v>1189</v>
      </c>
      <c r="AA171" s="148">
        <v>780750</v>
      </c>
      <c r="AC171" s="168">
        <v>1322</v>
      </c>
      <c r="AD171" s="169" t="s">
        <v>1189</v>
      </c>
      <c r="AE171" s="148">
        <v>780750</v>
      </c>
      <c r="AG171" s="168">
        <v>1322</v>
      </c>
      <c r="AH171" s="169" t="s">
        <v>1189</v>
      </c>
      <c r="AI171" s="148">
        <v>780750</v>
      </c>
      <c r="AJ171" s="181"/>
      <c r="AK171" s="168">
        <v>1322</v>
      </c>
      <c r="AL171" s="169" t="s">
        <v>1189</v>
      </c>
      <c r="AM171" s="148">
        <v>805750</v>
      </c>
      <c r="AO171" s="168">
        <v>1322</v>
      </c>
      <c r="AP171" s="169" t="s">
        <v>1191</v>
      </c>
      <c r="AQ171" s="148">
        <v>805750</v>
      </c>
      <c r="AS171" s="201">
        <v>1322</v>
      </c>
      <c r="AT171" s="202" t="s">
        <v>1189</v>
      </c>
      <c r="AU171" s="148">
        <v>805750</v>
      </c>
    </row>
    <row r="172" spans="1:47" ht="15" x14ac:dyDescent="0.2">
      <c r="A172" s="182">
        <v>1323</v>
      </c>
      <c r="B172" s="115" t="s">
        <v>1192</v>
      </c>
      <c r="C172" s="143">
        <v>24183647.480000008</v>
      </c>
      <c r="E172" s="168">
        <v>1323</v>
      </c>
      <c r="F172" s="169" t="s">
        <v>1193</v>
      </c>
      <c r="G172" s="148">
        <v>24183647.48</v>
      </c>
      <c r="I172" s="111">
        <v>1323</v>
      </c>
      <c r="J172" s="112" t="s">
        <v>1194</v>
      </c>
      <c r="K172" s="113">
        <v>24183647.48</v>
      </c>
      <c r="M172" s="168">
        <v>1323</v>
      </c>
      <c r="N172" s="169" t="s">
        <v>1193</v>
      </c>
      <c r="O172" s="148">
        <v>24183647.48</v>
      </c>
      <c r="Q172" s="168">
        <v>1323</v>
      </c>
      <c r="R172" s="169" t="s">
        <v>1193</v>
      </c>
      <c r="S172" s="148">
        <v>24183647.48</v>
      </c>
      <c r="U172" s="168">
        <v>1323</v>
      </c>
      <c r="V172" s="169" t="s">
        <v>1193</v>
      </c>
      <c r="W172" s="148">
        <v>24183647.48</v>
      </c>
      <c r="Y172" s="168">
        <v>1323</v>
      </c>
      <c r="Z172" s="169" t="s">
        <v>1193</v>
      </c>
      <c r="AA172" s="148">
        <v>24147124.16</v>
      </c>
      <c r="AC172" s="168">
        <v>1323</v>
      </c>
      <c r="AD172" s="169" t="s">
        <v>1193</v>
      </c>
      <c r="AE172" s="148">
        <v>24147124.16</v>
      </c>
      <c r="AG172" s="168">
        <v>1323</v>
      </c>
      <c r="AH172" s="169" t="s">
        <v>1193</v>
      </c>
      <c r="AI172" s="148">
        <v>24147124.16</v>
      </c>
      <c r="AJ172" s="181"/>
      <c r="AK172" s="168">
        <v>1323</v>
      </c>
      <c r="AL172" s="169" t="s">
        <v>1193</v>
      </c>
      <c r="AM172" s="148">
        <v>23527124.16</v>
      </c>
      <c r="AO172" s="168">
        <v>1323</v>
      </c>
      <c r="AP172" s="169" t="s">
        <v>1195</v>
      </c>
      <c r="AQ172" s="148">
        <v>23527124.16</v>
      </c>
      <c r="AS172" s="201">
        <v>1323</v>
      </c>
      <c r="AT172" s="202" t="s">
        <v>1193</v>
      </c>
      <c r="AU172" s="148">
        <v>23527124.16</v>
      </c>
    </row>
    <row r="173" spans="1:47" ht="15" x14ac:dyDescent="0.2">
      <c r="A173" s="182">
        <v>1331</v>
      </c>
      <c r="B173" s="115" t="s">
        <v>1196</v>
      </c>
      <c r="C173" s="143">
        <v>1153000</v>
      </c>
      <c r="E173" s="168">
        <v>1331</v>
      </c>
      <c r="F173" s="169" t="s">
        <v>1197</v>
      </c>
      <c r="G173" s="148">
        <v>1153000</v>
      </c>
      <c r="I173" s="111">
        <v>1331</v>
      </c>
      <c r="J173" s="112" t="s">
        <v>1198</v>
      </c>
      <c r="K173" s="113">
        <v>1153000</v>
      </c>
      <c r="M173" s="168">
        <v>1331</v>
      </c>
      <c r="N173" s="169" t="s">
        <v>1197</v>
      </c>
      <c r="O173" s="148">
        <v>1153000</v>
      </c>
      <c r="Q173" s="168">
        <v>1331</v>
      </c>
      <c r="R173" s="169" t="s">
        <v>1197</v>
      </c>
      <c r="S173" s="148">
        <v>1153000</v>
      </c>
      <c r="U173" s="168">
        <v>1331</v>
      </c>
      <c r="V173" s="169" t="s">
        <v>1197</v>
      </c>
      <c r="W173" s="148">
        <v>1153000</v>
      </c>
      <c r="Y173" s="168">
        <v>1331</v>
      </c>
      <c r="Z173" s="169" t="s">
        <v>1197</v>
      </c>
      <c r="AA173" s="148">
        <v>1153000</v>
      </c>
      <c r="AC173" s="168">
        <v>1331</v>
      </c>
      <c r="AD173" s="169" t="s">
        <v>1197</v>
      </c>
      <c r="AE173" s="148">
        <v>1153000</v>
      </c>
      <c r="AG173" s="168">
        <v>1331</v>
      </c>
      <c r="AH173" s="169" t="s">
        <v>1197</v>
      </c>
      <c r="AI173" s="148">
        <v>1153000</v>
      </c>
      <c r="AJ173" s="181"/>
      <c r="AK173" s="168">
        <v>1331</v>
      </c>
      <c r="AL173" s="169" t="s">
        <v>1197</v>
      </c>
      <c r="AM173" s="148">
        <v>1125000</v>
      </c>
      <c r="AO173" s="168">
        <v>1331</v>
      </c>
      <c r="AP173" s="169" t="s">
        <v>1199</v>
      </c>
      <c r="AQ173" s="148">
        <v>1125000</v>
      </c>
      <c r="AS173" s="201">
        <v>1331</v>
      </c>
      <c r="AT173" s="202" t="s">
        <v>1197</v>
      </c>
      <c r="AU173" s="148">
        <v>1125000</v>
      </c>
    </row>
    <row r="174" spans="1:47" ht="15" x14ac:dyDescent="0.2">
      <c r="A174" s="182">
        <v>1332</v>
      </c>
      <c r="B174" s="115" t="s">
        <v>1200</v>
      </c>
      <c r="C174" s="143">
        <v>1945500</v>
      </c>
      <c r="E174" s="168">
        <v>1332</v>
      </c>
      <c r="F174" s="169" t="s">
        <v>1201</v>
      </c>
      <c r="G174" s="148">
        <v>1945500</v>
      </c>
      <c r="I174" s="111">
        <v>1332</v>
      </c>
      <c r="J174" s="112" t="s">
        <v>1201</v>
      </c>
      <c r="K174" s="113">
        <v>1945500</v>
      </c>
      <c r="M174" s="168">
        <v>1332</v>
      </c>
      <c r="N174" s="169" t="s">
        <v>1201</v>
      </c>
      <c r="O174" s="148">
        <v>1945500</v>
      </c>
      <c r="Q174" s="168">
        <v>1332</v>
      </c>
      <c r="R174" s="169" t="s">
        <v>1201</v>
      </c>
      <c r="S174" s="148">
        <v>1945500</v>
      </c>
      <c r="U174" s="168">
        <v>1332</v>
      </c>
      <c r="V174" s="169" t="s">
        <v>1201</v>
      </c>
      <c r="W174" s="148">
        <v>1945500</v>
      </c>
      <c r="Y174" s="168">
        <v>1332</v>
      </c>
      <c r="Z174" s="169" t="s">
        <v>1201</v>
      </c>
      <c r="AA174" s="148">
        <v>1945500</v>
      </c>
      <c r="AC174" s="168">
        <v>1332</v>
      </c>
      <c r="AD174" s="169" t="s">
        <v>1201</v>
      </c>
      <c r="AE174" s="148">
        <v>1945500</v>
      </c>
      <c r="AG174" s="168">
        <v>1332</v>
      </c>
      <c r="AH174" s="169" t="s">
        <v>1201</v>
      </c>
      <c r="AI174" s="148">
        <v>1945500</v>
      </c>
      <c r="AJ174" s="181"/>
      <c r="AK174" s="168">
        <v>1332</v>
      </c>
      <c r="AL174" s="169" t="s">
        <v>1201</v>
      </c>
      <c r="AM174" s="148">
        <v>1948500</v>
      </c>
      <c r="AO174" s="168">
        <v>1332</v>
      </c>
      <c r="AP174" s="169" t="s">
        <v>1202</v>
      </c>
      <c r="AQ174" s="148">
        <v>1948500</v>
      </c>
      <c r="AS174" s="201">
        <v>1332</v>
      </c>
      <c r="AT174" s="202" t="s">
        <v>1201</v>
      </c>
      <c r="AU174" s="148">
        <v>1930000</v>
      </c>
    </row>
    <row r="175" spans="1:47" ht="15" x14ac:dyDescent="0.2">
      <c r="A175" s="182">
        <v>1342</v>
      </c>
      <c r="B175" s="115" t="s">
        <v>1203</v>
      </c>
      <c r="C175" s="143">
        <v>5291766.5600000005</v>
      </c>
      <c r="E175" s="168">
        <v>1342</v>
      </c>
      <c r="F175" s="169" t="s">
        <v>1204</v>
      </c>
      <c r="G175" s="148">
        <v>5291766.5599999996</v>
      </c>
      <c r="I175" s="111">
        <v>1342</v>
      </c>
      <c r="J175" s="112" t="s">
        <v>1205</v>
      </c>
      <c r="K175" s="113">
        <v>5291766.5599999996</v>
      </c>
      <c r="M175" s="168">
        <v>1342</v>
      </c>
      <c r="N175" s="169" t="s">
        <v>1204</v>
      </c>
      <c r="O175" s="148">
        <v>5291766.5599999996</v>
      </c>
      <c r="Q175" s="168">
        <v>1342</v>
      </c>
      <c r="R175" s="169" t="s">
        <v>1204</v>
      </c>
      <c r="S175" s="148">
        <v>5291766.5599999996</v>
      </c>
      <c r="U175" s="168">
        <v>1342</v>
      </c>
      <c r="V175" s="169" t="s">
        <v>1204</v>
      </c>
      <c r="W175" s="148">
        <v>5291766.5599999996</v>
      </c>
      <c r="Y175" s="168">
        <v>1342</v>
      </c>
      <c r="Z175" s="169" t="s">
        <v>1204</v>
      </c>
      <c r="AA175" s="148">
        <v>5291766.5599999996</v>
      </c>
      <c r="AC175" s="168">
        <v>1342</v>
      </c>
      <c r="AD175" s="169" t="s">
        <v>1204</v>
      </c>
      <c r="AE175" s="148">
        <v>5291766.5599999996</v>
      </c>
      <c r="AG175" s="168">
        <v>1342</v>
      </c>
      <c r="AH175" s="169" t="s">
        <v>1204</v>
      </c>
      <c r="AI175" s="148">
        <v>5291766.5599999996</v>
      </c>
      <c r="AJ175" s="181"/>
      <c r="AK175" s="168">
        <v>1342</v>
      </c>
      <c r="AL175" s="169" t="s">
        <v>1204</v>
      </c>
      <c r="AM175" s="148">
        <v>5291766.5599999996</v>
      </c>
      <c r="AO175" s="168">
        <v>1342</v>
      </c>
      <c r="AP175" s="169" t="s">
        <v>1206</v>
      </c>
      <c r="AQ175" s="148">
        <v>5291766.5599999996</v>
      </c>
      <c r="AS175" s="201">
        <v>1342</v>
      </c>
      <c r="AT175" s="202" t="s">
        <v>1204</v>
      </c>
      <c r="AU175" s="148">
        <v>5291766.5599999996</v>
      </c>
    </row>
    <row r="176" spans="1:47" ht="15" x14ac:dyDescent="0.2">
      <c r="A176" s="182">
        <v>1371</v>
      </c>
      <c r="B176" s="115" t="s">
        <v>1207</v>
      </c>
      <c r="C176" s="143">
        <v>350000</v>
      </c>
      <c r="E176" s="168">
        <v>1371</v>
      </c>
      <c r="F176" s="169" t="s">
        <v>1208</v>
      </c>
      <c r="G176" s="148">
        <v>350000</v>
      </c>
      <c r="I176" s="111">
        <v>1371</v>
      </c>
      <c r="J176" s="112" t="s">
        <v>1209</v>
      </c>
      <c r="K176" s="113">
        <v>350000</v>
      </c>
      <c r="M176" s="168">
        <v>1371</v>
      </c>
      <c r="N176" s="169" t="s">
        <v>1208</v>
      </c>
      <c r="O176" s="148">
        <v>350000</v>
      </c>
      <c r="Q176" s="168">
        <v>1371</v>
      </c>
      <c r="R176" s="169" t="s">
        <v>1208</v>
      </c>
      <c r="S176" s="148">
        <v>350000</v>
      </c>
      <c r="U176" s="168">
        <v>1371</v>
      </c>
      <c r="V176" s="169" t="s">
        <v>1208</v>
      </c>
      <c r="W176" s="148">
        <v>350000</v>
      </c>
      <c r="Y176" s="168">
        <v>1371</v>
      </c>
      <c r="Z176" s="169" t="s">
        <v>1208</v>
      </c>
      <c r="AA176" s="148">
        <v>350000</v>
      </c>
      <c r="AC176" s="168">
        <v>1371</v>
      </c>
      <c r="AD176" s="169" t="s">
        <v>1208</v>
      </c>
      <c r="AE176" s="148">
        <v>350000</v>
      </c>
      <c r="AG176" s="168">
        <v>1371</v>
      </c>
      <c r="AH176" s="169" t="s">
        <v>1208</v>
      </c>
      <c r="AI176" s="148">
        <v>350000</v>
      </c>
      <c r="AJ176" s="181"/>
      <c r="AK176" s="168">
        <v>1371</v>
      </c>
      <c r="AL176" s="169" t="s">
        <v>1208</v>
      </c>
      <c r="AM176" s="148">
        <v>350000</v>
      </c>
      <c r="AO176" s="168">
        <v>1371</v>
      </c>
      <c r="AP176" s="169" t="s">
        <v>1210</v>
      </c>
      <c r="AQ176" s="148">
        <v>350000</v>
      </c>
      <c r="AS176" s="201">
        <v>1371</v>
      </c>
      <c r="AT176" s="202" t="s">
        <v>1208</v>
      </c>
      <c r="AU176" s="148">
        <v>350000</v>
      </c>
    </row>
    <row r="177" spans="1:47" ht="15" x14ac:dyDescent="0.2">
      <c r="A177" s="182">
        <v>1413</v>
      </c>
      <c r="B177" s="115" t="s">
        <v>1211</v>
      </c>
      <c r="C177" s="143">
        <v>46053318.690000005</v>
      </c>
      <c r="E177" s="168">
        <v>1413</v>
      </c>
      <c r="F177" s="169" t="s">
        <v>1212</v>
      </c>
      <c r="G177" s="148">
        <v>46053318.689999998</v>
      </c>
      <c r="I177" s="111">
        <v>1413</v>
      </c>
      <c r="J177" s="112" t="s">
        <v>1213</v>
      </c>
      <c r="K177" s="113">
        <v>46053318.689999998</v>
      </c>
      <c r="M177" s="168">
        <v>1413</v>
      </c>
      <c r="N177" s="169" t="s">
        <v>1212</v>
      </c>
      <c r="O177" s="148">
        <v>46053318.670000002</v>
      </c>
      <c r="Q177" s="168">
        <v>1413</v>
      </c>
      <c r="R177" s="169" t="s">
        <v>1212</v>
      </c>
      <c r="S177" s="148">
        <v>46053318.670000002</v>
      </c>
      <c r="U177" s="168">
        <v>1413</v>
      </c>
      <c r="V177" s="169" t="s">
        <v>1212</v>
      </c>
      <c r="W177" s="148">
        <v>46053318.670000002</v>
      </c>
      <c r="Y177" s="168">
        <v>1413</v>
      </c>
      <c r="Z177" s="169" t="s">
        <v>1212</v>
      </c>
      <c r="AA177" s="148">
        <v>46053318.670000002</v>
      </c>
      <c r="AC177" s="168">
        <v>1413</v>
      </c>
      <c r="AD177" s="169" t="s">
        <v>1212</v>
      </c>
      <c r="AE177" s="148">
        <v>46053318.670000002</v>
      </c>
      <c r="AG177" s="168">
        <v>1413</v>
      </c>
      <c r="AH177" s="169" t="s">
        <v>1212</v>
      </c>
      <c r="AI177" s="148">
        <v>46053318.670000002</v>
      </c>
      <c r="AJ177" s="181"/>
      <c r="AK177" s="168">
        <v>1413</v>
      </c>
      <c r="AL177" s="169" t="s">
        <v>1212</v>
      </c>
      <c r="AM177" s="148">
        <v>46053318.670000002</v>
      </c>
      <c r="AO177" s="168">
        <v>1413</v>
      </c>
      <c r="AP177" s="169" t="s">
        <v>1214</v>
      </c>
      <c r="AQ177" s="148">
        <v>46053318.670000002</v>
      </c>
      <c r="AS177" s="201">
        <v>1413</v>
      </c>
      <c r="AT177" s="202" t="s">
        <v>1212</v>
      </c>
      <c r="AU177" s="148">
        <v>46053318.670000002</v>
      </c>
    </row>
    <row r="178" spans="1:47" ht="15" x14ac:dyDescent="0.2">
      <c r="A178" s="182">
        <v>1421</v>
      </c>
      <c r="B178" s="115" t="s">
        <v>1215</v>
      </c>
      <c r="C178" s="143">
        <v>13170927.720000004</v>
      </c>
      <c r="E178" s="168">
        <v>1421</v>
      </c>
      <c r="F178" s="169" t="s">
        <v>1216</v>
      </c>
      <c r="G178" s="148">
        <v>13170927.720000001</v>
      </c>
      <c r="I178" s="111">
        <v>1421</v>
      </c>
      <c r="J178" s="112" t="s">
        <v>1213</v>
      </c>
      <c r="K178" s="113">
        <v>13170927.720000001</v>
      </c>
      <c r="M178" s="168">
        <v>1421</v>
      </c>
      <c r="N178" s="169" t="s">
        <v>1216</v>
      </c>
      <c r="O178" s="148">
        <v>13170927.720000001</v>
      </c>
      <c r="Q178" s="168">
        <v>1421</v>
      </c>
      <c r="R178" s="169" t="s">
        <v>1216</v>
      </c>
      <c r="S178" s="148">
        <v>13170927.720000001</v>
      </c>
      <c r="U178" s="168">
        <v>1421</v>
      </c>
      <c r="V178" s="169" t="s">
        <v>1216</v>
      </c>
      <c r="W178" s="148">
        <v>13170927.720000001</v>
      </c>
      <c r="Y178" s="168">
        <v>1421</v>
      </c>
      <c r="Z178" s="169" t="s">
        <v>1216</v>
      </c>
      <c r="AA178" s="148">
        <v>13170927.720000001</v>
      </c>
      <c r="AC178" s="168">
        <v>1421</v>
      </c>
      <c r="AD178" s="169" t="s">
        <v>1216</v>
      </c>
      <c r="AE178" s="148">
        <v>13170927.720000001</v>
      </c>
      <c r="AG178" s="168">
        <v>1421</v>
      </c>
      <c r="AH178" s="169" t="s">
        <v>1216</v>
      </c>
      <c r="AI178" s="148">
        <v>13170927.720000001</v>
      </c>
      <c r="AJ178" s="181"/>
      <c r="AK178" s="168">
        <v>1421</v>
      </c>
      <c r="AL178" s="169" t="s">
        <v>1216</v>
      </c>
      <c r="AM178" s="148">
        <v>13170927.720000001</v>
      </c>
      <c r="AO178" s="168">
        <v>1421</v>
      </c>
      <c r="AP178" s="169" t="s">
        <v>1217</v>
      </c>
      <c r="AQ178" s="148">
        <v>13170927.720000001</v>
      </c>
      <c r="AS178" s="201">
        <v>1421</v>
      </c>
      <c r="AT178" s="202" t="s">
        <v>1216</v>
      </c>
      <c r="AU178" s="148">
        <v>13170927.720000001</v>
      </c>
    </row>
    <row r="179" spans="1:47" ht="15" x14ac:dyDescent="0.2">
      <c r="A179" s="182">
        <v>1431</v>
      </c>
      <c r="B179" s="115" t="s">
        <v>1218</v>
      </c>
      <c r="C179" s="143">
        <v>14100572.649999999</v>
      </c>
      <c r="E179" s="168">
        <v>1431</v>
      </c>
      <c r="F179" s="169" t="s">
        <v>1219</v>
      </c>
      <c r="G179" s="148">
        <v>14100572.65</v>
      </c>
      <c r="I179" s="111">
        <v>1431</v>
      </c>
      <c r="J179" s="112" t="s">
        <v>1220</v>
      </c>
      <c r="K179" s="113">
        <v>14100572.65</v>
      </c>
      <c r="M179" s="168">
        <v>1431</v>
      </c>
      <c r="N179" s="169" t="s">
        <v>1219</v>
      </c>
      <c r="O179" s="148">
        <v>14100572.65</v>
      </c>
      <c r="Q179" s="168">
        <v>1431</v>
      </c>
      <c r="R179" s="169" t="s">
        <v>1219</v>
      </c>
      <c r="S179" s="148">
        <v>14100572.65</v>
      </c>
      <c r="U179" s="168">
        <v>1431</v>
      </c>
      <c r="V179" s="169" t="s">
        <v>1219</v>
      </c>
      <c r="W179" s="148">
        <v>14100572.65</v>
      </c>
      <c r="Y179" s="168">
        <v>1431</v>
      </c>
      <c r="Z179" s="169" t="s">
        <v>1219</v>
      </c>
      <c r="AA179" s="148">
        <v>14089049.33</v>
      </c>
      <c r="AC179" s="168">
        <v>1431</v>
      </c>
      <c r="AD179" s="169" t="s">
        <v>1219</v>
      </c>
      <c r="AE179" s="148">
        <v>14089049.33</v>
      </c>
      <c r="AG179" s="168">
        <v>1431</v>
      </c>
      <c r="AH179" s="169" t="s">
        <v>1219</v>
      </c>
      <c r="AI179" s="148">
        <v>14089049.33</v>
      </c>
      <c r="AJ179" s="181"/>
      <c r="AK179" s="168">
        <v>1431</v>
      </c>
      <c r="AL179" s="169" t="s">
        <v>1219</v>
      </c>
      <c r="AM179" s="148">
        <v>14089049.33</v>
      </c>
      <c r="AO179" s="168">
        <v>1431</v>
      </c>
      <c r="AP179" s="169" t="s">
        <v>1221</v>
      </c>
      <c r="AQ179" s="148">
        <v>14089049.33</v>
      </c>
      <c r="AS179" s="201">
        <v>1431</v>
      </c>
      <c r="AT179" s="202" t="s">
        <v>1219</v>
      </c>
      <c r="AU179" s="148">
        <v>14089049.33</v>
      </c>
    </row>
    <row r="180" spans="1:47" ht="15" x14ac:dyDescent="0.2">
      <c r="A180" s="182">
        <v>1441</v>
      </c>
      <c r="B180" s="115" t="s">
        <v>1222</v>
      </c>
      <c r="C180" s="143">
        <v>2450000</v>
      </c>
      <c r="E180" s="168">
        <v>1441</v>
      </c>
      <c r="F180" s="169" t="s">
        <v>1223</v>
      </c>
      <c r="G180" s="148">
        <v>2450000</v>
      </c>
      <c r="I180" s="111">
        <v>1441</v>
      </c>
      <c r="J180" s="112" t="s">
        <v>1223</v>
      </c>
      <c r="K180" s="113">
        <v>2450000</v>
      </c>
      <c r="M180" s="168">
        <v>1441</v>
      </c>
      <c r="N180" s="169" t="s">
        <v>1223</v>
      </c>
      <c r="O180" s="148">
        <v>2450000</v>
      </c>
      <c r="Q180" s="168">
        <v>1441</v>
      </c>
      <c r="R180" s="169" t="s">
        <v>1223</v>
      </c>
      <c r="S180" s="148">
        <v>2450000</v>
      </c>
      <c r="U180" s="168">
        <v>1441</v>
      </c>
      <c r="V180" s="169" t="s">
        <v>1223</v>
      </c>
      <c r="W180" s="148">
        <v>2500000</v>
      </c>
      <c r="Y180" s="168">
        <v>1441</v>
      </c>
      <c r="Z180" s="169" t="s">
        <v>1223</v>
      </c>
      <c r="AA180" s="148">
        <v>2500000</v>
      </c>
      <c r="AC180" s="168">
        <v>1441</v>
      </c>
      <c r="AD180" s="169" t="s">
        <v>1223</v>
      </c>
      <c r="AE180" s="148">
        <v>2500000</v>
      </c>
      <c r="AG180" s="168">
        <v>1441</v>
      </c>
      <c r="AH180" s="169" t="s">
        <v>1223</v>
      </c>
      <c r="AI180" s="148">
        <v>2500000</v>
      </c>
      <c r="AJ180" s="181"/>
      <c r="AK180" s="168">
        <v>1441</v>
      </c>
      <c r="AL180" s="169" t="s">
        <v>1223</v>
      </c>
      <c r="AM180" s="148">
        <v>2500000</v>
      </c>
      <c r="AO180" s="168">
        <v>1441</v>
      </c>
      <c r="AP180" s="169" t="s">
        <v>1224</v>
      </c>
      <c r="AQ180" s="148">
        <v>2500000</v>
      </c>
      <c r="AS180" s="201">
        <v>1441</v>
      </c>
      <c r="AT180" s="202" t="s">
        <v>1223</v>
      </c>
      <c r="AU180" s="148">
        <v>2518500</v>
      </c>
    </row>
    <row r="181" spans="1:47" ht="15" x14ac:dyDescent="0.2">
      <c r="A181" s="182">
        <v>1511</v>
      </c>
      <c r="B181" s="115" t="s">
        <v>1225</v>
      </c>
      <c r="C181" s="143">
        <v>803106.9</v>
      </c>
      <c r="E181" s="168">
        <v>1511</v>
      </c>
      <c r="F181" s="169" t="s">
        <v>1226</v>
      </c>
      <c r="G181" s="148">
        <v>803106.9</v>
      </c>
      <c r="I181" s="111">
        <v>1511</v>
      </c>
      <c r="J181" s="112" t="s">
        <v>1227</v>
      </c>
      <c r="K181" s="113">
        <v>803106.9</v>
      </c>
      <c r="M181" s="168">
        <v>1511</v>
      </c>
      <c r="N181" s="169" t="s">
        <v>1226</v>
      </c>
      <c r="O181" s="148">
        <v>803106.9</v>
      </c>
      <c r="Q181" s="168">
        <v>1511</v>
      </c>
      <c r="R181" s="169" t="s">
        <v>1226</v>
      </c>
      <c r="S181" s="148">
        <v>803106.9</v>
      </c>
      <c r="U181" s="168">
        <v>1511</v>
      </c>
      <c r="V181" s="169" t="s">
        <v>1226</v>
      </c>
      <c r="W181" s="148">
        <v>803106.9</v>
      </c>
      <c r="Y181" s="168">
        <v>1511</v>
      </c>
      <c r="Z181" s="169" t="s">
        <v>1226</v>
      </c>
      <c r="AA181" s="148">
        <v>803106.9</v>
      </c>
      <c r="AC181" s="168">
        <v>1511</v>
      </c>
      <c r="AD181" s="169" t="s">
        <v>1226</v>
      </c>
      <c r="AE181" s="148">
        <v>803106.9</v>
      </c>
      <c r="AG181" s="168">
        <v>1511</v>
      </c>
      <c r="AH181" s="169" t="s">
        <v>1226</v>
      </c>
      <c r="AI181" s="148">
        <v>803106.9</v>
      </c>
      <c r="AJ181" s="181"/>
      <c r="AK181" s="168">
        <v>1511</v>
      </c>
      <c r="AL181" s="169" t="s">
        <v>1226</v>
      </c>
      <c r="AM181" s="148">
        <v>803106.9</v>
      </c>
      <c r="AO181" s="168">
        <v>1511</v>
      </c>
      <c r="AP181" s="169" t="s">
        <v>1228</v>
      </c>
      <c r="AQ181" s="148">
        <v>803106.9</v>
      </c>
      <c r="AS181" s="201">
        <v>1511</v>
      </c>
      <c r="AT181" s="202" t="s">
        <v>1226</v>
      </c>
      <c r="AU181" s="148">
        <v>803106.9</v>
      </c>
    </row>
    <row r="182" spans="1:47" ht="15" x14ac:dyDescent="0.2">
      <c r="A182" s="182">
        <v>1522</v>
      </c>
      <c r="B182" s="115" t="s">
        <v>1229</v>
      </c>
      <c r="C182" s="143">
        <v>6760000</v>
      </c>
      <c r="E182" s="168">
        <v>1522</v>
      </c>
      <c r="F182" s="169" t="s">
        <v>1230</v>
      </c>
      <c r="G182" s="148">
        <v>6760000</v>
      </c>
      <c r="I182" s="111">
        <v>1522</v>
      </c>
      <c r="J182" s="112" t="s">
        <v>1231</v>
      </c>
      <c r="K182" s="113">
        <v>6760000</v>
      </c>
      <c r="M182" s="168">
        <v>1522</v>
      </c>
      <c r="N182" s="169" t="s">
        <v>1230</v>
      </c>
      <c r="O182" s="148">
        <v>6760000</v>
      </c>
      <c r="Q182" s="168">
        <v>1522</v>
      </c>
      <c r="R182" s="169" t="s">
        <v>1230</v>
      </c>
      <c r="S182" s="148">
        <v>6760000</v>
      </c>
      <c r="U182" s="168">
        <v>1522</v>
      </c>
      <c r="V182" s="169" t="s">
        <v>1230</v>
      </c>
      <c r="W182" s="148">
        <v>6760000</v>
      </c>
      <c r="Y182" s="168">
        <v>1522</v>
      </c>
      <c r="Z182" s="169" t="s">
        <v>1230</v>
      </c>
      <c r="AA182" s="148">
        <v>6760000</v>
      </c>
      <c r="AC182" s="168">
        <v>1522</v>
      </c>
      <c r="AD182" s="169" t="s">
        <v>1230</v>
      </c>
      <c r="AE182" s="148">
        <v>6760000</v>
      </c>
      <c r="AG182" s="168">
        <v>1522</v>
      </c>
      <c r="AH182" s="169" t="s">
        <v>1230</v>
      </c>
      <c r="AI182" s="148">
        <v>6760000</v>
      </c>
      <c r="AJ182" s="181"/>
      <c r="AK182" s="168">
        <v>1522</v>
      </c>
      <c r="AL182" s="169" t="s">
        <v>1230</v>
      </c>
      <c r="AM182" s="148">
        <v>8285000</v>
      </c>
      <c r="AO182" s="168">
        <v>1522</v>
      </c>
      <c r="AP182" s="169" t="s">
        <v>1232</v>
      </c>
      <c r="AQ182" s="148">
        <v>8285000</v>
      </c>
      <c r="AS182" s="201">
        <v>1522</v>
      </c>
      <c r="AT182" s="202" t="s">
        <v>1230</v>
      </c>
      <c r="AU182" s="148">
        <v>8285000</v>
      </c>
    </row>
    <row r="183" spans="1:47" ht="15" x14ac:dyDescent="0.2">
      <c r="A183" s="182">
        <v>1531</v>
      </c>
      <c r="B183" s="115" t="s">
        <v>1233</v>
      </c>
      <c r="C183" s="143">
        <v>1250000</v>
      </c>
      <c r="E183" s="168">
        <v>1531</v>
      </c>
      <c r="F183" s="169" t="s">
        <v>1234</v>
      </c>
      <c r="G183" s="148">
        <v>1250000</v>
      </c>
      <c r="I183" s="111">
        <v>1531</v>
      </c>
      <c r="J183" s="112" t="s">
        <v>1235</v>
      </c>
      <c r="K183" s="113">
        <v>1250000</v>
      </c>
      <c r="M183" s="168">
        <v>1531</v>
      </c>
      <c r="N183" s="169" t="s">
        <v>1234</v>
      </c>
      <c r="O183" s="148">
        <v>1250000</v>
      </c>
      <c r="Q183" s="168">
        <v>1531</v>
      </c>
      <c r="R183" s="169" t="s">
        <v>1234</v>
      </c>
      <c r="S183" s="148">
        <v>1250000</v>
      </c>
      <c r="U183" s="168">
        <v>1531</v>
      </c>
      <c r="V183" s="169" t="s">
        <v>1234</v>
      </c>
      <c r="W183" s="148">
        <v>1250000</v>
      </c>
      <c r="Y183" s="168">
        <v>1531</v>
      </c>
      <c r="Z183" s="169" t="s">
        <v>1234</v>
      </c>
      <c r="AA183" s="148">
        <v>1250000</v>
      </c>
      <c r="AC183" s="168">
        <v>1531</v>
      </c>
      <c r="AD183" s="169" t="s">
        <v>1234</v>
      </c>
      <c r="AE183" s="148">
        <v>1250000</v>
      </c>
      <c r="AG183" s="168">
        <v>1531</v>
      </c>
      <c r="AH183" s="169" t="s">
        <v>1234</v>
      </c>
      <c r="AI183" s="148">
        <v>1250000</v>
      </c>
      <c r="AJ183" s="181"/>
      <c r="AK183" s="168">
        <v>1531</v>
      </c>
      <c r="AL183" s="169" t="s">
        <v>1234</v>
      </c>
      <c r="AM183" s="148">
        <v>1250000</v>
      </c>
      <c r="AO183" s="168">
        <v>1531</v>
      </c>
      <c r="AP183" s="169" t="s">
        <v>1236</v>
      </c>
      <c r="AQ183" s="148">
        <v>1250000</v>
      </c>
      <c r="AS183" s="201">
        <v>1531</v>
      </c>
      <c r="AT183" s="202" t="s">
        <v>1234</v>
      </c>
      <c r="AU183" s="148">
        <v>1250000</v>
      </c>
    </row>
    <row r="184" spans="1:47" ht="15" x14ac:dyDescent="0.2">
      <c r="A184" s="182">
        <v>1542</v>
      </c>
      <c r="B184" s="115" t="s">
        <v>1237</v>
      </c>
      <c r="C184" s="143">
        <v>11500919.999999996</v>
      </c>
      <c r="E184" s="168">
        <v>1542</v>
      </c>
      <c r="F184" s="169" t="s">
        <v>1238</v>
      </c>
      <c r="G184" s="148">
        <v>11500920</v>
      </c>
      <c r="I184" s="111">
        <v>1542</v>
      </c>
      <c r="J184" s="112" t="s">
        <v>1239</v>
      </c>
      <c r="K184" s="113">
        <v>11500920</v>
      </c>
      <c r="M184" s="168">
        <v>1542</v>
      </c>
      <c r="N184" s="169" t="s">
        <v>1238</v>
      </c>
      <c r="O184" s="148">
        <v>11500920</v>
      </c>
      <c r="Q184" s="168">
        <v>1542</v>
      </c>
      <c r="R184" s="169" t="s">
        <v>1238</v>
      </c>
      <c r="S184" s="148">
        <v>11500920</v>
      </c>
      <c r="U184" s="168">
        <v>1542</v>
      </c>
      <c r="V184" s="169" t="s">
        <v>1238</v>
      </c>
      <c r="W184" s="148">
        <v>11509408.460000001</v>
      </c>
      <c r="Y184" s="168">
        <v>1542</v>
      </c>
      <c r="Z184" s="169" t="s">
        <v>1238</v>
      </c>
      <c r="AA184" s="148">
        <v>11509408.460000001</v>
      </c>
      <c r="AC184" s="168">
        <v>1542</v>
      </c>
      <c r="AD184" s="169" t="s">
        <v>1238</v>
      </c>
      <c r="AE184" s="148">
        <v>11509408.460000001</v>
      </c>
      <c r="AG184" s="168">
        <v>1542</v>
      </c>
      <c r="AH184" s="169" t="s">
        <v>1238</v>
      </c>
      <c r="AI184" s="148">
        <v>11509408.460000001</v>
      </c>
      <c r="AJ184" s="181"/>
      <c r="AK184" s="168">
        <v>1542</v>
      </c>
      <c r="AL184" s="169" t="s">
        <v>1238</v>
      </c>
      <c r="AM184" s="148">
        <v>11509408.460000001</v>
      </c>
      <c r="AO184" s="168">
        <v>1542</v>
      </c>
      <c r="AP184" s="169" t="s">
        <v>1240</v>
      </c>
      <c r="AQ184" s="148">
        <v>11509408.460000001</v>
      </c>
      <c r="AS184" s="201">
        <v>1542</v>
      </c>
      <c r="AT184" s="202" t="s">
        <v>1238</v>
      </c>
      <c r="AU184" s="148">
        <v>11509408.460000001</v>
      </c>
    </row>
    <row r="185" spans="1:47" ht="15" x14ac:dyDescent="0.2">
      <c r="A185" s="182">
        <v>1543</v>
      </c>
      <c r="B185" s="115" t="s">
        <v>1241</v>
      </c>
      <c r="C185" s="143">
        <v>8582041.0299999993</v>
      </c>
      <c r="E185" s="168">
        <v>1543</v>
      </c>
      <c r="F185" s="169" t="s">
        <v>1242</v>
      </c>
      <c r="G185" s="148">
        <v>8582041.0299999993</v>
      </c>
      <c r="I185" s="111">
        <v>1543</v>
      </c>
      <c r="J185" s="112" t="s">
        <v>1242</v>
      </c>
      <c r="K185" s="113">
        <v>8582041.0299999993</v>
      </c>
      <c r="M185" s="168">
        <v>1543</v>
      </c>
      <c r="N185" s="169" t="s">
        <v>1242</v>
      </c>
      <c r="O185" s="148">
        <v>8582041.0299999993</v>
      </c>
      <c r="Q185" s="168">
        <v>1543</v>
      </c>
      <c r="R185" s="169" t="s">
        <v>1242</v>
      </c>
      <c r="S185" s="148">
        <v>8582041.0299999993</v>
      </c>
      <c r="U185" s="168">
        <v>1543</v>
      </c>
      <c r="V185" s="169" t="s">
        <v>1242</v>
      </c>
      <c r="W185" s="148">
        <v>8618151.9600000009</v>
      </c>
      <c r="Y185" s="168">
        <v>1543</v>
      </c>
      <c r="Z185" s="169" t="s">
        <v>1242</v>
      </c>
      <c r="AA185" s="148">
        <v>8714245.2300000004</v>
      </c>
      <c r="AC185" s="168">
        <v>1543</v>
      </c>
      <c r="AD185" s="169" t="s">
        <v>1242</v>
      </c>
      <c r="AE185" s="148">
        <v>8714245.2300000004</v>
      </c>
      <c r="AG185" s="168">
        <v>1543</v>
      </c>
      <c r="AH185" s="169" t="s">
        <v>1242</v>
      </c>
      <c r="AI185" s="148">
        <v>8714245.2300000004</v>
      </c>
      <c r="AJ185" s="181"/>
      <c r="AK185" s="168">
        <v>1543</v>
      </c>
      <c r="AL185" s="169" t="s">
        <v>1242</v>
      </c>
      <c r="AM185" s="148">
        <v>8714245.2300000004</v>
      </c>
      <c r="AO185" s="168">
        <v>1543</v>
      </c>
      <c r="AP185" s="169" t="s">
        <v>1243</v>
      </c>
      <c r="AQ185" s="148">
        <v>8714245.2300000004</v>
      </c>
      <c r="AS185" s="201">
        <v>1543</v>
      </c>
      <c r="AT185" s="202" t="s">
        <v>1242</v>
      </c>
      <c r="AU185" s="148">
        <v>8714245.2300000004</v>
      </c>
    </row>
    <row r="186" spans="1:47" ht="15" x14ac:dyDescent="0.2">
      <c r="A186" s="182">
        <v>1544</v>
      </c>
      <c r="B186" s="115" t="s">
        <v>1244</v>
      </c>
      <c r="C186" s="143">
        <v>2132852.7400000002</v>
      </c>
      <c r="E186" s="168">
        <v>1544</v>
      </c>
      <c r="F186" s="169" t="s">
        <v>1245</v>
      </c>
      <c r="G186" s="148">
        <v>2132852.7400000002</v>
      </c>
      <c r="I186" s="111">
        <v>1544</v>
      </c>
      <c r="J186" s="112" t="s">
        <v>1245</v>
      </c>
      <c r="K186" s="113">
        <v>2132852.7400000002</v>
      </c>
      <c r="M186" s="168">
        <v>1544</v>
      </c>
      <c r="N186" s="169" t="s">
        <v>1245</v>
      </c>
      <c r="O186" s="148">
        <v>2132852.7400000002</v>
      </c>
      <c r="Q186" s="168">
        <v>1544</v>
      </c>
      <c r="R186" s="169" t="s">
        <v>1245</v>
      </c>
      <c r="S186" s="148">
        <v>2132852.7400000002</v>
      </c>
      <c r="U186" s="168">
        <v>1544</v>
      </c>
      <c r="V186" s="169" t="s">
        <v>1245</v>
      </c>
      <c r="W186" s="148">
        <v>2132852.7400000002</v>
      </c>
      <c r="Y186" s="168">
        <v>1544</v>
      </c>
      <c r="Z186" s="169" t="s">
        <v>1245</v>
      </c>
      <c r="AA186" s="148">
        <v>2121329.42</v>
      </c>
      <c r="AC186" s="168">
        <v>1544</v>
      </c>
      <c r="AD186" s="169" t="s">
        <v>1245</v>
      </c>
      <c r="AE186" s="148">
        <v>2121329.42</v>
      </c>
      <c r="AG186" s="168">
        <v>1544</v>
      </c>
      <c r="AH186" s="169" t="s">
        <v>1245</v>
      </c>
      <c r="AI186" s="148">
        <v>2121329.42</v>
      </c>
      <c r="AJ186" s="181"/>
      <c r="AK186" s="168">
        <v>1544</v>
      </c>
      <c r="AL186" s="169" t="s">
        <v>1245</v>
      </c>
      <c r="AM186" s="148">
        <v>2121329.42</v>
      </c>
      <c r="AO186" s="168">
        <v>1544</v>
      </c>
      <c r="AP186" s="169" t="s">
        <v>1246</v>
      </c>
      <c r="AQ186" s="148">
        <v>2121329.42</v>
      </c>
      <c r="AS186" s="201">
        <v>1544</v>
      </c>
      <c r="AT186" s="202" t="s">
        <v>1245</v>
      </c>
      <c r="AU186" s="148">
        <v>2121329.42</v>
      </c>
    </row>
    <row r="187" spans="1:47" ht="15" x14ac:dyDescent="0.2">
      <c r="A187" s="182">
        <v>1545</v>
      </c>
      <c r="B187" s="115" t="s">
        <v>1247</v>
      </c>
      <c r="C187" s="143">
        <v>864840.24</v>
      </c>
      <c r="E187" s="168">
        <v>1545</v>
      </c>
      <c r="F187" s="169" t="s">
        <v>1248</v>
      </c>
      <c r="G187" s="148">
        <v>864840.24</v>
      </c>
      <c r="I187" s="111">
        <v>1545</v>
      </c>
      <c r="J187" s="112" t="s">
        <v>1249</v>
      </c>
      <c r="K187" s="113">
        <v>864840.24</v>
      </c>
      <c r="M187" s="168">
        <v>1545</v>
      </c>
      <c r="N187" s="169" t="s">
        <v>1248</v>
      </c>
      <c r="O187" s="148">
        <v>864840.24</v>
      </c>
      <c r="Q187" s="168">
        <v>1545</v>
      </c>
      <c r="R187" s="169" t="s">
        <v>1248</v>
      </c>
      <c r="S187" s="148">
        <v>864840.24</v>
      </c>
      <c r="U187" s="168">
        <v>1545</v>
      </c>
      <c r="V187" s="169" t="s">
        <v>1248</v>
      </c>
      <c r="W187" s="148">
        <v>864840.24</v>
      </c>
      <c r="Y187" s="168">
        <v>1545</v>
      </c>
      <c r="Z187" s="169" t="s">
        <v>1248</v>
      </c>
      <c r="AA187" s="148">
        <v>864840.24</v>
      </c>
      <c r="AC187" s="168">
        <v>1545</v>
      </c>
      <c r="AD187" s="169" t="s">
        <v>1248</v>
      </c>
      <c r="AE187" s="148">
        <v>864840.24</v>
      </c>
      <c r="AG187" s="168">
        <v>1545</v>
      </c>
      <c r="AH187" s="169" t="s">
        <v>1248</v>
      </c>
      <c r="AI187" s="148">
        <v>864840.24</v>
      </c>
      <c r="AJ187" s="181"/>
      <c r="AK187" s="168">
        <v>1545</v>
      </c>
      <c r="AL187" s="169" t="s">
        <v>1248</v>
      </c>
      <c r="AM187" s="148">
        <v>864840.24</v>
      </c>
      <c r="AO187" s="168">
        <v>1545</v>
      </c>
      <c r="AP187" s="169" t="s">
        <v>1250</v>
      </c>
      <c r="AQ187" s="148">
        <v>864840.24</v>
      </c>
      <c r="AS187" s="201">
        <v>1545</v>
      </c>
      <c r="AT187" s="202" t="s">
        <v>1248</v>
      </c>
      <c r="AU187" s="148">
        <v>864840.24</v>
      </c>
    </row>
    <row r="188" spans="1:47" ht="15" x14ac:dyDescent="0.2">
      <c r="A188" s="182">
        <v>1546</v>
      </c>
      <c r="B188" s="115" t="s">
        <v>1251</v>
      </c>
      <c r="C188" s="143">
        <v>78000</v>
      </c>
      <c r="E188" s="168">
        <v>1546</v>
      </c>
      <c r="F188" s="169" t="s">
        <v>1252</v>
      </c>
      <c r="G188" s="148">
        <v>78000</v>
      </c>
      <c r="I188" s="111">
        <v>1546</v>
      </c>
      <c r="J188" s="112" t="s">
        <v>1235</v>
      </c>
      <c r="K188" s="113">
        <v>78000</v>
      </c>
      <c r="M188" s="168">
        <v>1546</v>
      </c>
      <c r="N188" s="169" t="s">
        <v>1252</v>
      </c>
      <c r="O188" s="148">
        <v>78000</v>
      </c>
      <c r="Q188" s="168">
        <v>1546</v>
      </c>
      <c r="R188" s="169" t="s">
        <v>1252</v>
      </c>
      <c r="S188" s="148">
        <v>78000</v>
      </c>
      <c r="U188" s="168">
        <v>1546</v>
      </c>
      <c r="V188" s="169" t="s">
        <v>1252</v>
      </c>
      <c r="W188" s="148">
        <v>78000</v>
      </c>
      <c r="Y188" s="168">
        <v>1546</v>
      </c>
      <c r="Z188" s="169" t="s">
        <v>1252</v>
      </c>
      <c r="AA188" s="148">
        <v>78000</v>
      </c>
      <c r="AC188" s="168">
        <v>1546</v>
      </c>
      <c r="AD188" s="169" t="s">
        <v>1252</v>
      </c>
      <c r="AE188" s="148">
        <v>78000</v>
      </c>
      <c r="AG188" s="168">
        <v>1546</v>
      </c>
      <c r="AH188" s="169" t="s">
        <v>1252</v>
      </c>
      <c r="AI188" s="148">
        <v>78000</v>
      </c>
      <c r="AJ188" s="181"/>
      <c r="AK188" s="168">
        <v>1546</v>
      </c>
      <c r="AL188" s="169" t="s">
        <v>1252</v>
      </c>
      <c r="AM188" s="148">
        <v>78000</v>
      </c>
      <c r="AO188" s="168">
        <v>1546</v>
      </c>
      <c r="AP188" s="169" t="s">
        <v>1253</v>
      </c>
      <c r="AQ188" s="148">
        <v>78000</v>
      </c>
      <c r="AS188" s="201">
        <v>1546</v>
      </c>
      <c r="AT188" s="202" t="s">
        <v>1252</v>
      </c>
      <c r="AU188" s="148">
        <v>78000</v>
      </c>
    </row>
    <row r="189" spans="1:47" ht="15" x14ac:dyDescent="0.2">
      <c r="A189" s="182">
        <v>1547</v>
      </c>
      <c r="B189" s="115" t="s">
        <v>1254</v>
      </c>
      <c r="C189" s="143">
        <v>5000</v>
      </c>
      <c r="E189" s="168">
        <v>1547</v>
      </c>
      <c r="F189" s="169" t="s">
        <v>1255</v>
      </c>
      <c r="G189" s="148">
        <v>5000</v>
      </c>
      <c r="I189" s="111">
        <v>1547</v>
      </c>
      <c r="J189" s="112" t="s">
        <v>1239</v>
      </c>
      <c r="K189" s="113">
        <v>5000</v>
      </c>
      <c r="M189" s="168">
        <v>1547</v>
      </c>
      <c r="N189" s="169" t="s">
        <v>1255</v>
      </c>
      <c r="O189" s="148">
        <v>5000</v>
      </c>
      <c r="Q189" s="168">
        <v>1547</v>
      </c>
      <c r="R189" s="169" t="s">
        <v>1255</v>
      </c>
      <c r="S189" s="148">
        <v>5000</v>
      </c>
      <c r="U189" s="168">
        <v>1547</v>
      </c>
      <c r="V189" s="169" t="s">
        <v>1255</v>
      </c>
      <c r="W189" s="148">
        <v>5000</v>
      </c>
      <c r="Y189" s="168">
        <v>1547</v>
      </c>
      <c r="Z189" s="169" t="s">
        <v>1255</v>
      </c>
      <c r="AA189" s="148">
        <v>5000</v>
      </c>
      <c r="AC189" s="168">
        <v>1547</v>
      </c>
      <c r="AD189" s="169" t="s">
        <v>1255</v>
      </c>
      <c r="AE189" s="148">
        <v>5000</v>
      </c>
      <c r="AG189" s="168">
        <v>1547</v>
      </c>
      <c r="AH189" s="169" t="s">
        <v>1255</v>
      </c>
      <c r="AI189" s="148">
        <v>5000</v>
      </c>
      <c r="AJ189" s="181"/>
      <c r="AK189" s="168">
        <v>1547</v>
      </c>
      <c r="AL189" s="169" t="s">
        <v>1255</v>
      </c>
      <c r="AM189" s="148">
        <v>5000</v>
      </c>
      <c r="AO189" s="168">
        <v>1547</v>
      </c>
      <c r="AP189" s="169" t="s">
        <v>1256</v>
      </c>
      <c r="AQ189" s="148">
        <v>5000</v>
      </c>
      <c r="AS189" s="201">
        <v>1547</v>
      </c>
      <c r="AT189" s="202" t="s">
        <v>1255</v>
      </c>
      <c r="AU189" s="148">
        <v>5000</v>
      </c>
    </row>
    <row r="190" spans="1:47" ht="15" x14ac:dyDescent="0.2">
      <c r="A190" s="182">
        <v>1548</v>
      </c>
      <c r="B190" s="115" t="s">
        <v>1257</v>
      </c>
      <c r="C190" s="143">
        <v>340000</v>
      </c>
      <c r="E190" s="168">
        <v>1548</v>
      </c>
      <c r="F190" s="169" t="s">
        <v>1258</v>
      </c>
      <c r="G190" s="148">
        <v>340000</v>
      </c>
      <c r="I190" s="111">
        <v>1548</v>
      </c>
      <c r="J190" s="112" t="s">
        <v>1259</v>
      </c>
      <c r="K190" s="113">
        <v>340000</v>
      </c>
      <c r="M190" s="168">
        <v>1548</v>
      </c>
      <c r="N190" s="169" t="s">
        <v>1258</v>
      </c>
      <c r="O190" s="148">
        <v>340000</v>
      </c>
      <c r="Q190" s="168">
        <v>1548</v>
      </c>
      <c r="R190" s="169" t="s">
        <v>1258</v>
      </c>
      <c r="S190" s="148">
        <v>340000</v>
      </c>
      <c r="U190" s="168">
        <v>1548</v>
      </c>
      <c r="V190" s="169" t="s">
        <v>1258</v>
      </c>
      <c r="W190" s="148">
        <v>340000</v>
      </c>
      <c r="Y190" s="168">
        <v>1548</v>
      </c>
      <c r="Z190" s="169" t="s">
        <v>1258</v>
      </c>
      <c r="AA190" s="148">
        <v>340000</v>
      </c>
      <c r="AC190" s="168">
        <v>1548</v>
      </c>
      <c r="AD190" s="169" t="s">
        <v>1258</v>
      </c>
      <c r="AE190" s="148">
        <v>340000</v>
      </c>
      <c r="AG190" s="168">
        <v>1548</v>
      </c>
      <c r="AH190" s="169" t="s">
        <v>1258</v>
      </c>
      <c r="AI190" s="148">
        <v>340000</v>
      </c>
      <c r="AJ190" s="181"/>
      <c r="AK190" s="168">
        <v>1548</v>
      </c>
      <c r="AL190" s="169" t="s">
        <v>1258</v>
      </c>
      <c r="AM190" s="148">
        <v>340000</v>
      </c>
      <c r="AO190" s="168">
        <v>1548</v>
      </c>
      <c r="AP190" s="169" t="s">
        <v>1260</v>
      </c>
      <c r="AQ190" s="148">
        <v>340000</v>
      </c>
      <c r="AS190" s="201">
        <v>1548</v>
      </c>
      <c r="AT190" s="202" t="s">
        <v>1258</v>
      </c>
      <c r="AU190" s="148">
        <v>340000</v>
      </c>
    </row>
    <row r="191" spans="1:47" ht="15" x14ac:dyDescent="0.2">
      <c r="A191" s="182">
        <v>1591</v>
      </c>
      <c r="B191" s="115" t="s">
        <v>1261</v>
      </c>
      <c r="C191" s="143">
        <v>1253802.0999999999</v>
      </c>
      <c r="E191" s="168">
        <v>1591</v>
      </c>
      <c r="F191" s="169" t="s">
        <v>1262</v>
      </c>
      <c r="G191" s="148">
        <v>1253802.1000000001</v>
      </c>
      <c r="I191" s="111">
        <v>1591</v>
      </c>
      <c r="J191" s="112" t="s">
        <v>1263</v>
      </c>
      <c r="K191" s="113">
        <v>1253802.1000000001</v>
      </c>
      <c r="M191" s="168">
        <v>1591</v>
      </c>
      <c r="N191" s="169" t="s">
        <v>1262</v>
      </c>
      <c r="O191" s="148">
        <v>1253802.1000000001</v>
      </c>
      <c r="Q191" s="168">
        <v>1591</v>
      </c>
      <c r="R191" s="169" t="s">
        <v>1262</v>
      </c>
      <c r="S191" s="148">
        <v>1253802.1000000001</v>
      </c>
      <c r="U191" s="168">
        <v>1591</v>
      </c>
      <c r="V191" s="169" t="s">
        <v>1262</v>
      </c>
      <c r="W191" s="148">
        <v>1253802.1000000001</v>
      </c>
      <c r="Y191" s="168">
        <v>1591</v>
      </c>
      <c r="Z191" s="169" t="s">
        <v>1262</v>
      </c>
      <c r="AA191" s="148">
        <v>1253802.1000000001</v>
      </c>
      <c r="AC191" s="168">
        <v>1591</v>
      </c>
      <c r="AD191" s="169" t="s">
        <v>1262</v>
      </c>
      <c r="AE191" s="148">
        <v>1253802.1000000001</v>
      </c>
      <c r="AG191" s="168">
        <v>1591</v>
      </c>
      <c r="AH191" s="169" t="s">
        <v>1262</v>
      </c>
      <c r="AI191" s="148">
        <v>1253802.1000000001</v>
      </c>
      <c r="AJ191" s="181"/>
      <c r="AK191" s="168">
        <v>1591</v>
      </c>
      <c r="AL191" s="169" t="s">
        <v>1262</v>
      </c>
      <c r="AM191" s="148">
        <v>1253802.1000000001</v>
      </c>
      <c r="AO191" s="168">
        <v>1591</v>
      </c>
      <c r="AP191" s="169" t="s">
        <v>1264</v>
      </c>
      <c r="AQ191" s="148">
        <v>1253802.1000000001</v>
      </c>
      <c r="AS191" s="201">
        <v>1591</v>
      </c>
      <c r="AT191" s="202" t="s">
        <v>1262</v>
      </c>
      <c r="AU191" s="148">
        <v>1253802.1000000001</v>
      </c>
    </row>
    <row r="192" spans="1:47" ht="15" x14ac:dyDescent="0.2">
      <c r="A192" s="182">
        <v>1611</v>
      </c>
      <c r="B192" s="115" t="s">
        <v>1265</v>
      </c>
      <c r="C192" s="143">
        <v>1560000</v>
      </c>
      <c r="E192" s="168">
        <v>1611</v>
      </c>
      <c r="F192" s="169" t="s">
        <v>1266</v>
      </c>
      <c r="G192" s="148">
        <v>1560000</v>
      </c>
      <c r="I192" s="111">
        <v>1611</v>
      </c>
      <c r="J192" s="112" t="s">
        <v>1267</v>
      </c>
      <c r="K192" s="113">
        <v>1560000</v>
      </c>
      <c r="M192" s="168">
        <v>1611</v>
      </c>
      <c r="N192" s="169" t="s">
        <v>1266</v>
      </c>
      <c r="O192" s="148">
        <v>1560000</v>
      </c>
      <c r="Q192" s="168">
        <v>1611</v>
      </c>
      <c r="R192" s="169" t="s">
        <v>1266</v>
      </c>
      <c r="S192" s="148">
        <v>1560000</v>
      </c>
      <c r="U192" s="168">
        <v>1611</v>
      </c>
      <c r="V192" s="169" t="s">
        <v>1266</v>
      </c>
      <c r="W192" s="148">
        <v>1560000</v>
      </c>
      <c r="Y192" s="168">
        <v>1611</v>
      </c>
      <c r="Z192" s="169" t="s">
        <v>1266</v>
      </c>
      <c r="AA192" s="148">
        <v>1560000</v>
      </c>
      <c r="AC192" s="168">
        <v>1611</v>
      </c>
      <c r="AD192" s="169" t="s">
        <v>1266</v>
      </c>
      <c r="AE192" s="148">
        <v>1560000</v>
      </c>
      <c r="AG192" s="168">
        <v>1611</v>
      </c>
      <c r="AH192" s="169" t="s">
        <v>1266</v>
      </c>
      <c r="AI192" s="148">
        <v>1560000</v>
      </c>
      <c r="AJ192" s="181"/>
      <c r="AK192" s="168">
        <v>1611</v>
      </c>
      <c r="AL192" s="169" t="s">
        <v>1266</v>
      </c>
      <c r="AM192" s="148">
        <v>1560000</v>
      </c>
      <c r="AO192" s="168">
        <v>1611</v>
      </c>
      <c r="AP192" s="169" t="s">
        <v>1268</v>
      </c>
      <c r="AQ192" s="148">
        <v>1560000</v>
      </c>
      <c r="AS192" s="201">
        <v>1611</v>
      </c>
      <c r="AT192" s="202" t="s">
        <v>1266</v>
      </c>
      <c r="AU192" s="148">
        <v>1560000</v>
      </c>
    </row>
    <row r="193" spans="1:47" ht="25.5" x14ac:dyDescent="0.2">
      <c r="A193" s="182">
        <v>1613</v>
      </c>
      <c r="B193" s="115" t="s">
        <v>1269</v>
      </c>
      <c r="C193" s="143">
        <v>65000</v>
      </c>
      <c r="E193" s="168">
        <v>1613</v>
      </c>
      <c r="F193" s="169" t="s">
        <v>1270</v>
      </c>
      <c r="G193" s="148">
        <v>65000</v>
      </c>
      <c r="I193" s="111">
        <v>1613</v>
      </c>
      <c r="J193" s="112" t="s">
        <v>1271</v>
      </c>
      <c r="K193" s="113">
        <v>65000</v>
      </c>
      <c r="M193" s="168">
        <v>1613</v>
      </c>
      <c r="N193" s="169" t="s">
        <v>1270</v>
      </c>
      <c r="O193" s="148">
        <v>65000</v>
      </c>
      <c r="Q193" s="168">
        <v>1613</v>
      </c>
      <c r="R193" s="169" t="s">
        <v>1270</v>
      </c>
      <c r="S193" s="148">
        <v>65000</v>
      </c>
      <c r="U193" s="168">
        <v>1613</v>
      </c>
      <c r="V193" s="169" t="s">
        <v>1270</v>
      </c>
      <c r="W193" s="148">
        <v>65000</v>
      </c>
      <c r="Y193" s="168">
        <v>1613</v>
      </c>
      <c r="Z193" s="169" t="s">
        <v>1270</v>
      </c>
      <c r="AA193" s="148">
        <v>65000</v>
      </c>
      <c r="AC193" s="168">
        <v>1613</v>
      </c>
      <c r="AD193" s="169" t="s">
        <v>1270</v>
      </c>
      <c r="AE193" s="148">
        <v>65000</v>
      </c>
      <c r="AG193" s="168">
        <v>1613</v>
      </c>
      <c r="AH193" s="169" t="s">
        <v>1270</v>
      </c>
      <c r="AI193" s="148">
        <v>65000</v>
      </c>
      <c r="AJ193" s="181"/>
      <c r="AK193" s="168">
        <v>1613</v>
      </c>
      <c r="AL193" s="169" t="s">
        <v>1270</v>
      </c>
      <c r="AM193" s="148">
        <v>65000</v>
      </c>
      <c r="AO193" s="168">
        <v>1613</v>
      </c>
      <c r="AP193" s="169" t="s">
        <v>1272</v>
      </c>
      <c r="AQ193" s="148">
        <v>65000</v>
      </c>
      <c r="AS193" s="201">
        <v>1613</v>
      </c>
      <c r="AT193" s="202" t="s">
        <v>1270</v>
      </c>
      <c r="AU193" s="148">
        <v>65000</v>
      </c>
    </row>
    <row r="194" spans="1:47" ht="15" x14ac:dyDescent="0.25">
      <c r="A194" s="182">
        <v>2111</v>
      </c>
      <c r="B194" s="115" t="s">
        <v>1273</v>
      </c>
      <c r="C194" s="183">
        <v>1879080</v>
      </c>
      <c r="E194" s="168">
        <v>2111</v>
      </c>
      <c r="F194" s="169" t="s">
        <v>1274</v>
      </c>
      <c r="G194" s="148">
        <v>1879080</v>
      </c>
      <c r="I194" s="111">
        <v>2111</v>
      </c>
      <c r="J194" s="112" t="s">
        <v>1275</v>
      </c>
      <c r="K194" s="113">
        <v>1872080</v>
      </c>
      <c r="M194" s="168">
        <v>2111</v>
      </c>
      <c r="N194" s="169" t="s">
        <v>1274</v>
      </c>
      <c r="O194" s="148">
        <v>1872080</v>
      </c>
      <c r="Q194" s="168">
        <v>2111</v>
      </c>
      <c r="R194" s="169" t="s">
        <v>1274</v>
      </c>
      <c r="S194" s="148">
        <v>1872080</v>
      </c>
      <c r="U194" s="168">
        <v>2111</v>
      </c>
      <c r="V194" s="169" t="s">
        <v>1274</v>
      </c>
      <c r="W194" s="148">
        <v>1872080</v>
      </c>
      <c r="Y194" s="168">
        <v>2111</v>
      </c>
      <c r="Z194" s="169" t="s">
        <v>1274</v>
      </c>
      <c r="AA194" s="148">
        <v>1902080</v>
      </c>
      <c r="AC194" s="168">
        <v>2111</v>
      </c>
      <c r="AD194" s="169" t="s">
        <v>1274</v>
      </c>
      <c r="AE194" s="148">
        <v>1942080</v>
      </c>
      <c r="AG194" s="168">
        <v>2111</v>
      </c>
      <c r="AH194" s="169" t="s">
        <v>1274</v>
      </c>
      <c r="AI194" s="148">
        <v>2052080</v>
      </c>
      <c r="AJ194" s="181"/>
      <c r="AK194" s="168">
        <v>2111</v>
      </c>
      <c r="AL194" s="169" t="s">
        <v>1274</v>
      </c>
      <c r="AM194" s="148">
        <v>2087778</v>
      </c>
      <c r="AO194" s="168">
        <v>2111</v>
      </c>
      <c r="AP194" s="169" t="s">
        <v>1273</v>
      </c>
      <c r="AQ194" s="148">
        <v>2087778</v>
      </c>
      <c r="AS194" s="201">
        <v>2111</v>
      </c>
      <c r="AT194" s="202" t="s">
        <v>1274</v>
      </c>
      <c r="AU194" s="148">
        <v>2198778</v>
      </c>
    </row>
    <row r="195" spans="1:47" ht="15" x14ac:dyDescent="0.25">
      <c r="A195" s="182">
        <v>2112</v>
      </c>
      <c r="B195" s="115" t="s">
        <v>1276</v>
      </c>
      <c r="C195" s="183">
        <v>141925</v>
      </c>
      <c r="E195" s="168">
        <v>2112</v>
      </c>
      <c r="F195" s="169" t="s">
        <v>1277</v>
      </c>
      <c r="G195" s="148">
        <v>141925</v>
      </c>
      <c r="I195" s="111">
        <v>2112</v>
      </c>
      <c r="J195" s="112" t="s">
        <v>1278</v>
      </c>
      <c r="K195" s="113">
        <v>141925</v>
      </c>
      <c r="M195" s="168">
        <v>2112</v>
      </c>
      <c r="N195" s="169" t="s">
        <v>1277</v>
      </c>
      <c r="O195" s="148">
        <v>141925</v>
      </c>
      <c r="Q195" s="168">
        <v>2112</v>
      </c>
      <c r="R195" s="169" t="s">
        <v>1277</v>
      </c>
      <c r="S195" s="148">
        <v>147617.5</v>
      </c>
      <c r="U195" s="168">
        <v>2112</v>
      </c>
      <c r="V195" s="169" t="s">
        <v>1277</v>
      </c>
      <c r="W195" s="148">
        <v>705617.5</v>
      </c>
      <c r="Y195" s="168">
        <v>2112</v>
      </c>
      <c r="Z195" s="169" t="s">
        <v>1277</v>
      </c>
      <c r="AA195" s="148">
        <v>715617.5</v>
      </c>
      <c r="AC195" s="168">
        <v>2112</v>
      </c>
      <c r="AD195" s="169" t="s">
        <v>1277</v>
      </c>
      <c r="AE195" s="148">
        <v>705617.5</v>
      </c>
      <c r="AG195" s="168">
        <v>2112</v>
      </c>
      <c r="AH195" s="169" t="s">
        <v>1277</v>
      </c>
      <c r="AI195" s="148">
        <v>705617.5</v>
      </c>
      <c r="AJ195" s="181"/>
      <c r="AK195" s="168">
        <v>2112</v>
      </c>
      <c r="AL195" s="169" t="s">
        <v>1277</v>
      </c>
      <c r="AM195" s="148">
        <v>1454617.5</v>
      </c>
      <c r="AO195" s="168">
        <v>2112</v>
      </c>
      <c r="AP195" s="169" t="s">
        <v>1276</v>
      </c>
      <c r="AQ195" s="148">
        <v>1454617.5</v>
      </c>
      <c r="AS195" s="201">
        <v>2112</v>
      </c>
      <c r="AT195" s="202" t="s">
        <v>1277</v>
      </c>
      <c r="AU195" s="148">
        <v>1514822.5</v>
      </c>
    </row>
    <row r="196" spans="1:47" ht="15" x14ac:dyDescent="0.25">
      <c r="A196" s="182">
        <v>2121</v>
      </c>
      <c r="B196" s="115" t="s">
        <v>1279</v>
      </c>
      <c r="C196" s="183">
        <v>760510.5</v>
      </c>
      <c r="E196" s="168">
        <v>2121</v>
      </c>
      <c r="F196" s="169" t="s">
        <v>1280</v>
      </c>
      <c r="G196" s="148">
        <v>760510.5</v>
      </c>
      <c r="I196" s="111">
        <v>2121</v>
      </c>
      <c r="J196" s="112" t="s">
        <v>1281</v>
      </c>
      <c r="K196" s="113">
        <v>760510.5</v>
      </c>
      <c r="M196" s="168">
        <v>2121</v>
      </c>
      <c r="N196" s="169" t="s">
        <v>1280</v>
      </c>
      <c r="O196" s="148">
        <v>760510.5</v>
      </c>
      <c r="Q196" s="168">
        <v>2121</v>
      </c>
      <c r="R196" s="169" t="s">
        <v>1280</v>
      </c>
      <c r="S196" s="148">
        <v>760510.5</v>
      </c>
      <c r="U196" s="168">
        <v>2121</v>
      </c>
      <c r="V196" s="169" t="s">
        <v>1280</v>
      </c>
      <c r="W196" s="148">
        <v>760510.5</v>
      </c>
      <c r="Y196" s="168">
        <v>2121</v>
      </c>
      <c r="Z196" s="169" t="s">
        <v>1280</v>
      </c>
      <c r="AA196" s="148">
        <v>755510.5</v>
      </c>
      <c r="AC196" s="168">
        <v>2121</v>
      </c>
      <c r="AD196" s="169" t="s">
        <v>1280</v>
      </c>
      <c r="AE196" s="148">
        <v>748510.5</v>
      </c>
      <c r="AG196" s="168">
        <v>2121</v>
      </c>
      <c r="AH196" s="169" t="s">
        <v>1280</v>
      </c>
      <c r="AI196" s="148">
        <v>748510.5</v>
      </c>
      <c r="AJ196" s="181"/>
      <c r="AK196" s="168">
        <v>2121</v>
      </c>
      <c r="AL196" s="169" t="s">
        <v>1280</v>
      </c>
      <c r="AM196" s="148">
        <v>535618.5</v>
      </c>
      <c r="AO196" s="168">
        <v>2121</v>
      </c>
      <c r="AP196" s="169" t="s">
        <v>1279</v>
      </c>
      <c r="AQ196" s="148">
        <v>535618.5</v>
      </c>
      <c r="AS196" s="201">
        <v>2121</v>
      </c>
      <c r="AT196" s="202" t="s">
        <v>1280</v>
      </c>
      <c r="AU196" s="148">
        <v>497618.5</v>
      </c>
    </row>
    <row r="197" spans="1:47" ht="15" x14ac:dyDescent="0.25">
      <c r="A197" s="182">
        <v>2141</v>
      </c>
      <c r="B197" s="115" t="s">
        <v>1282</v>
      </c>
      <c r="C197" s="183">
        <v>1253074.5</v>
      </c>
      <c r="E197" s="168">
        <v>2141</v>
      </c>
      <c r="F197" s="169" t="s">
        <v>1283</v>
      </c>
      <c r="G197" s="148">
        <v>1253074.5</v>
      </c>
      <c r="I197" s="111">
        <v>2141</v>
      </c>
      <c r="J197" s="112" t="s">
        <v>1275</v>
      </c>
      <c r="K197" s="113">
        <v>1253074.5</v>
      </c>
      <c r="M197" s="168">
        <v>2141</v>
      </c>
      <c r="N197" s="169" t="s">
        <v>1283</v>
      </c>
      <c r="O197" s="148">
        <v>1253074.5</v>
      </c>
      <c r="Q197" s="168">
        <v>2141</v>
      </c>
      <c r="R197" s="169" t="s">
        <v>1283</v>
      </c>
      <c r="S197" s="148">
        <v>1253074.5</v>
      </c>
      <c r="U197" s="168">
        <v>2141</v>
      </c>
      <c r="V197" s="169" t="s">
        <v>1283</v>
      </c>
      <c r="W197" s="148">
        <v>1238059.8999999999</v>
      </c>
      <c r="Y197" s="168">
        <v>2141</v>
      </c>
      <c r="Z197" s="169" t="s">
        <v>1283</v>
      </c>
      <c r="AA197" s="148">
        <v>1213059.8999999999</v>
      </c>
      <c r="AC197" s="168">
        <v>2141</v>
      </c>
      <c r="AD197" s="169" t="s">
        <v>1283</v>
      </c>
      <c r="AE197" s="148">
        <v>1220059.8999999999</v>
      </c>
      <c r="AG197" s="168">
        <v>2141</v>
      </c>
      <c r="AH197" s="169" t="s">
        <v>1283</v>
      </c>
      <c r="AI197" s="148">
        <v>1470059.9</v>
      </c>
      <c r="AJ197" s="181"/>
      <c r="AK197" s="168">
        <v>2141</v>
      </c>
      <c r="AL197" s="169" t="s">
        <v>1283</v>
      </c>
      <c r="AM197" s="148">
        <v>1395059.9</v>
      </c>
      <c r="AO197" s="168">
        <v>2141</v>
      </c>
      <c r="AP197" s="169" t="s">
        <v>1282</v>
      </c>
      <c r="AQ197" s="148">
        <v>1395059.9</v>
      </c>
      <c r="AS197" s="201">
        <v>2141</v>
      </c>
      <c r="AT197" s="202" t="s">
        <v>1283</v>
      </c>
      <c r="AU197" s="148">
        <v>1409724.7</v>
      </c>
    </row>
    <row r="198" spans="1:47" ht="15" x14ac:dyDescent="0.25">
      <c r="A198" s="182">
        <v>2142</v>
      </c>
      <c r="B198" s="115" t="s">
        <v>1284</v>
      </c>
      <c r="C198" s="183">
        <v>88319.5</v>
      </c>
      <c r="E198" s="168">
        <v>2142</v>
      </c>
      <c r="F198" s="169" t="s">
        <v>1285</v>
      </c>
      <c r="G198" s="148">
        <v>88319.5</v>
      </c>
      <c r="I198" s="111">
        <v>2142</v>
      </c>
      <c r="J198" s="112" t="s">
        <v>1286</v>
      </c>
      <c r="K198" s="113">
        <v>103319.5</v>
      </c>
      <c r="M198" s="168">
        <v>2142</v>
      </c>
      <c r="N198" s="169" t="s">
        <v>1285</v>
      </c>
      <c r="O198" s="148">
        <v>103319.5</v>
      </c>
      <c r="Q198" s="168">
        <v>2142</v>
      </c>
      <c r="R198" s="169" t="s">
        <v>1285</v>
      </c>
      <c r="S198" s="148">
        <v>112318.5</v>
      </c>
      <c r="U198" s="168">
        <v>2142</v>
      </c>
      <c r="V198" s="169" t="s">
        <v>1285</v>
      </c>
      <c r="W198" s="148">
        <v>112318.5</v>
      </c>
      <c r="Y198" s="168">
        <v>2142</v>
      </c>
      <c r="Z198" s="169" t="s">
        <v>1285</v>
      </c>
      <c r="AA198" s="148">
        <v>112318.5</v>
      </c>
      <c r="AC198" s="168">
        <v>2142</v>
      </c>
      <c r="AD198" s="169" t="s">
        <v>1285</v>
      </c>
      <c r="AE198" s="148">
        <v>112318.5</v>
      </c>
      <c r="AG198" s="168">
        <v>2142</v>
      </c>
      <c r="AH198" s="169" t="s">
        <v>1285</v>
      </c>
      <c r="AI198" s="148">
        <v>112318.5</v>
      </c>
      <c r="AJ198" s="181"/>
      <c r="AK198" s="168">
        <v>2142</v>
      </c>
      <c r="AL198" s="169" t="s">
        <v>1285</v>
      </c>
      <c r="AM198" s="148">
        <v>112318.5</v>
      </c>
      <c r="AO198" s="168">
        <v>2142</v>
      </c>
      <c r="AP198" s="169" t="s">
        <v>1284</v>
      </c>
      <c r="AQ198" s="148">
        <v>112318.5</v>
      </c>
      <c r="AS198" s="201">
        <v>2142</v>
      </c>
      <c r="AT198" s="202" t="s">
        <v>1285</v>
      </c>
      <c r="AU198" s="148">
        <v>136481.70000000001</v>
      </c>
    </row>
    <row r="199" spans="1:47" ht="15" x14ac:dyDescent="0.25">
      <c r="A199" s="182">
        <v>2151</v>
      </c>
      <c r="B199" s="115" t="s">
        <v>1287</v>
      </c>
      <c r="C199" s="183">
        <v>86938</v>
      </c>
      <c r="E199" s="168">
        <v>2151</v>
      </c>
      <c r="F199" s="169" t="s">
        <v>1288</v>
      </c>
      <c r="G199" s="148">
        <v>86938</v>
      </c>
      <c r="I199" s="111">
        <v>2151</v>
      </c>
      <c r="J199" s="112" t="s">
        <v>1289</v>
      </c>
      <c r="K199" s="113">
        <v>86938</v>
      </c>
      <c r="M199" s="168">
        <v>2151</v>
      </c>
      <c r="N199" s="169" t="s">
        <v>1288</v>
      </c>
      <c r="O199" s="148">
        <v>86938</v>
      </c>
      <c r="Q199" s="168">
        <v>2151</v>
      </c>
      <c r="R199" s="169" t="s">
        <v>1288</v>
      </c>
      <c r="S199" s="148">
        <v>86938</v>
      </c>
      <c r="U199" s="168">
        <v>2151</v>
      </c>
      <c r="V199" s="169" t="s">
        <v>1288</v>
      </c>
      <c r="W199" s="148">
        <v>101938</v>
      </c>
      <c r="Y199" s="168">
        <v>2151</v>
      </c>
      <c r="Z199" s="169" t="s">
        <v>1288</v>
      </c>
      <c r="AA199" s="148">
        <v>101938</v>
      </c>
      <c r="AC199" s="168">
        <v>2151</v>
      </c>
      <c r="AD199" s="169" t="s">
        <v>1288</v>
      </c>
      <c r="AE199" s="148">
        <v>101938</v>
      </c>
      <c r="AG199" s="168">
        <v>2151</v>
      </c>
      <c r="AH199" s="169" t="s">
        <v>1288</v>
      </c>
      <c r="AI199" s="148">
        <v>101938</v>
      </c>
      <c r="AJ199" s="181"/>
      <c r="AK199" s="168">
        <v>2151</v>
      </c>
      <c r="AL199" s="169" t="s">
        <v>1288</v>
      </c>
      <c r="AM199" s="148">
        <v>101938</v>
      </c>
      <c r="AO199" s="168">
        <v>2151</v>
      </c>
      <c r="AP199" s="169" t="s">
        <v>1290</v>
      </c>
      <c r="AQ199" s="148">
        <v>101938</v>
      </c>
      <c r="AS199" s="201">
        <v>2151</v>
      </c>
      <c r="AT199" s="202" t="s">
        <v>1288</v>
      </c>
      <c r="AU199" s="148">
        <v>102938</v>
      </c>
    </row>
    <row r="200" spans="1:47" ht="15" x14ac:dyDescent="0.25">
      <c r="A200" s="182">
        <v>2161</v>
      </c>
      <c r="B200" s="115" t="s">
        <v>1291</v>
      </c>
      <c r="C200" s="183">
        <v>1689209.5</v>
      </c>
      <c r="E200" s="168">
        <v>2161</v>
      </c>
      <c r="F200" s="169" t="s">
        <v>1292</v>
      </c>
      <c r="G200" s="148">
        <v>1689209.5</v>
      </c>
      <c r="I200" s="111">
        <v>2161</v>
      </c>
      <c r="J200" s="112" t="s">
        <v>1293</v>
      </c>
      <c r="K200" s="113">
        <v>1689209.5</v>
      </c>
      <c r="M200" s="168">
        <v>2161</v>
      </c>
      <c r="N200" s="169" t="s">
        <v>1292</v>
      </c>
      <c r="O200" s="148">
        <v>1689209.5</v>
      </c>
      <c r="Q200" s="168">
        <v>2161</v>
      </c>
      <c r="R200" s="169" t="s">
        <v>1292</v>
      </c>
      <c r="S200" s="148">
        <v>1689209.5</v>
      </c>
      <c r="U200" s="168">
        <v>2161</v>
      </c>
      <c r="V200" s="169" t="s">
        <v>1292</v>
      </c>
      <c r="W200" s="148">
        <v>1739209.5</v>
      </c>
      <c r="Y200" s="168">
        <v>2161</v>
      </c>
      <c r="Z200" s="169" t="s">
        <v>1292</v>
      </c>
      <c r="AA200" s="148">
        <v>1739209.5</v>
      </c>
      <c r="AC200" s="168">
        <v>2161</v>
      </c>
      <c r="AD200" s="169" t="s">
        <v>1292</v>
      </c>
      <c r="AE200" s="148">
        <v>1769209.5</v>
      </c>
      <c r="AG200" s="168">
        <v>2161</v>
      </c>
      <c r="AH200" s="169" t="s">
        <v>1292</v>
      </c>
      <c r="AI200" s="148">
        <v>1769209.5</v>
      </c>
      <c r="AJ200" s="181"/>
      <c r="AK200" s="168">
        <v>2161</v>
      </c>
      <c r="AL200" s="169" t="s">
        <v>1292</v>
      </c>
      <c r="AM200" s="148">
        <v>2009884.5</v>
      </c>
      <c r="AO200" s="168">
        <v>2161</v>
      </c>
      <c r="AP200" s="169" t="s">
        <v>1291</v>
      </c>
      <c r="AQ200" s="148">
        <v>2009884.5</v>
      </c>
      <c r="AS200" s="201">
        <v>2161</v>
      </c>
      <c r="AT200" s="202" t="s">
        <v>1292</v>
      </c>
      <c r="AU200" s="148">
        <v>1925884.5</v>
      </c>
    </row>
    <row r="201" spans="1:47" ht="15" x14ac:dyDescent="0.25">
      <c r="A201" s="182">
        <v>2171</v>
      </c>
      <c r="B201" s="115" t="s">
        <v>1294</v>
      </c>
      <c r="C201" s="183">
        <v>28224</v>
      </c>
      <c r="E201" s="168">
        <v>2171</v>
      </c>
      <c r="F201" s="169" t="s">
        <v>1295</v>
      </c>
      <c r="G201" s="148">
        <v>28224</v>
      </c>
      <c r="I201" s="111">
        <v>2171</v>
      </c>
      <c r="J201" s="112" t="s">
        <v>1275</v>
      </c>
      <c r="K201" s="113">
        <v>28224</v>
      </c>
      <c r="M201" s="168">
        <v>2171</v>
      </c>
      <c r="N201" s="169" t="s">
        <v>1295</v>
      </c>
      <c r="O201" s="148">
        <v>28224</v>
      </c>
      <c r="Q201" s="168">
        <v>2171</v>
      </c>
      <c r="R201" s="169" t="s">
        <v>1295</v>
      </c>
      <c r="S201" s="148">
        <v>106224</v>
      </c>
      <c r="U201" s="168">
        <v>2171</v>
      </c>
      <c r="V201" s="169" t="s">
        <v>1295</v>
      </c>
      <c r="W201" s="148">
        <v>106224</v>
      </c>
      <c r="Y201" s="168">
        <v>2171</v>
      </c>
      <c r="Z201" s="169" t="s">
        <v>1295</v>
      </c>
      <c r="AA201" s="148">
        <v>106224</v>
      </c>
      <c r="AC201" s="168">
        <v>2171</v>
      </c>
      <c r="AD201" s="169" t="s">
        <v>1295</v>
      </c>
      <c r="AE201" s="148">
        <v>106224</v>
      </c>
      <c r="AG201" s="168">
        <v>2171</v>
      </c>
      <c r="AH201" s="169" t="s">
        <v>1295</v>
      </c>
      <c r="AI201" s="148">
        <v>128224</v>
      </c>
      <c r="AJ201" s="181"/>
      <c r="AK201" s="168">
        <v>2171</v>
      </c>
      <c r="AL201" s="169" t="s">
        <v>1295</v>
      </c>
      <c r="AM201" s="148">
        <v>198224</v>
      </c>
      <c r="AO201" s="168">
        <v>2171</v>
      </c>
      <c r="AP201" s="169" t="s">
        <v>1294</v>
      </c>
      <c r="AQ201" s="148">
        <v>198224</v>
      </c>
      <c r="AS201" s="201">
        <v>2171</v>
      </c>
      <c r="AT201" s="202" t="s">
        <v>1295</v>
      </c>
      <c r="AU201" s="148">
        <v>198224</v>
      </c>
    </row>
    <row r="202" spans="1:47" ht="15" x14ac:dyDescent="0.25">
      <c r="A202" s="182">
        <v>2181</v>
      </c>
      <c r="B202" s="115" t="s">
        <v>1296</v>
      </c>
      <c r="C202" s="183">
        <v>2548088</v>
      </c>
      <c r="E202" s="168">
        <v>2181</v>
      </c>
      <c r="F202" s="169" t="s">
        <v>1297</v>
      </c>
      <c r="G202" s="148">
        <v>2548088</v>
      </c>
      <c r="I202" s="111">
        <v>2181</v>
      </c>
      <c r="J202" s="112" t="s">
        <v>1298</v>
      </c>
      <c r="K202" s="113">
        <v>2548088</v>
      </c>
      <c r="M202" s="168">
        <v>2181</v>
      </c>
      <c r="N202" s="169" t="s">
        <v>1297</v>
      </c>
      <c r="O202" s="148">
        <v>2548088</v>
      </c>
      <c r="Q202" s="168">
        <v>2181</v>
      </c>
      <c r="R202" s="169" t="s">
        <v>1297</v>
      </c>
      <c r="S202" s="148">
        <v>2548088</v>
      </c>
      <c r="U202" s="168">
        <v>2181</v>
      </c>
      <c r="V202" s="169" t="s">
        <v>1297</v>
      </c>
      <c r="W202" s="148">
        <v>2298088</v>
      </c>
      <c r="Y202" s="168">
        <v>2181</v>
      </c>
      <c r="Z202" s="169" t="s">
        <v>1297</v>
      </c>
      <c r="AA202" s="148">
        <v>818088</v>
      </c>
      <c r="AC202" s="168">
        <v>2181</v>
      </c>
      <c r="AD202" s="169" t="s">
        <v>1297</v>
      </c>
      <c r="AE202" s="148">
        <v>813088</v>
      </c>
      <c r="AG202" s="168">
        <v>2181</v>
      </c>
      <c r="AH202" s="169" t="s">
        <v>1297</v>
      </c>
      <c r="AI202" s="148">
        <v>813088</v>
      </c>
      <c r="AJ202" s="181"/>
      <c r="AK202" s="168">
        <v>2181</v>
      </c>
      <c r="AL202" s="169" t="s">
        <v>1297</v>
      </c>
      <c r="AM202" s="148">
        <v>305413</v>
      </c>
      <c r="AO202" s="168">
        <v>2181</v>
      </c>
      <c r="AP202" s="169" t="s">
        <v>1296</v>
      </c>
      <c r="AQ202" s="148">
        <v>305413</v>
      </c>
      <c r="AS202" s="201">
        <v>2181</v>
      </c>
      <c r="AT202" s="202" t="s">
        <v>1297</v>
      </c>
      <c r="AU202" s="148">
        <v>305413</v>
      </c>
    </row>
    <row r="203" spans="1:47" ht="15" x14ac:dyDescent="0.25">
      <c r="A203" s="182">
        <v>2211</v>
      </c>
      <c r="B203" s="115" t="s">
        <v>1299</v>
      </c>
      <c r="C203" s="183">
        <v>507122</v>
      </c>
      <c r="E203" s="168">
        <v>2211</v>
      </c>
      <c r="F203" s="169" t="s">
        <v>1300</v>
      </c>
      <c r="G203" s="148">
        <v>507122</v>
      </c>
      <c r="I203" s="111">
        <v>2211</v>
      </c>
      <c r="J203" s="112" t="s">
        <v>1301</v>
      </c>
      <c r="K203" s="113">
        <v>507122</v>
      </c>
      <c r="M203" s="168">
        <v>2211</v>
      </c>
      <c r="N203" s="169" t="s">
        <v>1300</v>
      </c>
      <c r="O203" s="148">
        <v>507122</v>
      </c>
      <c r="Q203" s="168">
        <v>2211</v>
      </c>
      <c r="R203" s="169" t="s">
        <v>1300</v>
      </c>
      <c r="S203" s="148">
        <v>507122</v>
      </c>
      <c r="U203" s="168">
        <v>2211</v>
      </c>
      <c r="V203" s="169" t="s">
        <v>1300</v>
      </c>
      <c r="W203" s="148">
        <v>507122</v>
      </c>
      <c r="Y203" s="168">
        <v>2211</v>
      </c>
      <c r="Z203" s="169" t="s">
        <v>1300</v>
      </c>
      <c r="AA203" s="148">
        <v>507122</v>
      </c>
      <c r="AC203" s="168">
        <v>2211</v>
      </c>
      <c r="AD203" s="169" t="s">
        <v>1300</v>
      </c>
      <c r="AE203" s="148">
        <v>507122</v>
      </c>
      <c r="AG203" s="168">
        <v>2211</v>
      </c>
      <c r="AH203" s="169" t="s">
        <v>1300</v>
      </c>
      <c r="AI203" s="148">
        <v>507122</v>
      </c>
      <c r="AJ203" s="181"/>
      <c r="AK203" s="168">
        <v>2211</v>
      </c>
      <c r="AL203" s="169" t="s">
        <v>1300</v>
      </c>
      <c r="AM203" s="148">
        <v>507122</v>
      </c>
      <c r="AO203" s="168">
        <v>2211</v>
      </c>
      <c r="AP203" s="169" t="s">
        <v>1299</v>
      </c>
      <c r="AQ203" s="148">
        <v>507122</v>
      </c>
      <c r="AS203" s="201">
        <v>2211</v>
      </c>
      <c r="AT203" s="202" t="s">
        <v>1300</v>
      </c>
      <c r="AU203" s="148">
        <v>507122</v>
      </c>
    </row>
    <row r="204" spans="1:47" ht="15" x14ac:dyDescent="0.25">
      <c r="A204" s="182">
        <v>2212</v>
      </c>
      <c r="B204" s="115" t="s">
        <v>1302</v>
      </c>
      <c r="C204" s="183">
        <v>1669466</v>
      </c>
      <c r="E204" s="168">
        <v>2212</v>
      </c>
      <c r="F204" s="169" t="s">
        <v>1303</v>
      </c>
      <c r="G204" s="148">
        <v>1669466</v>
      </c>
      <c r="I204" s="111">
        <v>2212</v>
      </c>
      <c r="J204" s="112" t="s">
        <v>1304</v>
      </c>
      <c r="K204" s="113">
        <v>1569466</v>
      </c>
      <c r="M204" s="168">
        <v>2212</v>
      </c>
      <c r="N204" s="169" t="s">
        <v>1303</v>
      </c>
      <c r="O204" s="148">
        <v>1569466</v>
      </c>
      <c r="Q204" s="168">
        <v>2212</v>
      </c>
      <c r="R204" s="169" t="s">
        <v>1303</v>
      </c>
      <c r="S204" s="148">
        <v>1514466</v>
      </c>
      <c r="U204" s="168">
        <v>2212</v>
      </c>
      <c r="V204" s="169" t="s">
        <v>1303</v>
      </c>
      <c r="W204" s="148">
        <v>1519291</v>
      </c>
      <c r="Y204" s="168">
        <v>2212</v>
      </c>
      <c r="Z204" s="169" t="s">
        <v>1303</v>
      </c>
      <c r="AA204" s="148">
        <v>1519291</v>
      </c>
      <c r="AC204" s="168">
        <v>2212</v>
      </c>
      <c r="AD204" s="169" t="s">
        <v>1303</v>
      </c>
      <c r="AE204" s="148">
        <v>1519291</v>
      </c>
      <c r="AG204" s="168">
        <v>2212</v>
      </c>
      <c r="AH204" s="169" t="s">
        <v>1303</v>
      </c>
      <c r="AI204" s="148">
        <v>1519291</v>
      </c>
      <c r="AJ204" s="181"/>
      <c r="AK204" s="168">
        <v>2212</v>
      </c>
      <c r="AL204" s="169" t="s">
        <v>1303</v>
      </c>
      <c r="AM204" s="148">
        <v>1529291</v>
      </c>
      <c r="AO204" s="168">
        <v>2212</v>
      </c>
      <c r="AP204" s="169" t="s">
        <v>1302</v>
      </c>
      <c r="AQ204" s="148">
        <v>1529291</v>
      </c>
      <c r="AS204" s="201">
        <v>2212</v>
      </c>
      <c r="AT204" s="202" t="s">
        <v>1303</v>
      </c>
      <c r="AU204" s="148">
        <v>1666935</v>
      </c>
    </row>
    <row r="205" spans="1:47" ht="15" x14ac:dyDescent="0.25">
      <c r="A205" s="176"/>
      <c r="B205" s="128"/>
      <c r="C205" s="184"/>
      <c r="D205" s="123"/>
      <c r="E205" s="168">
        <v>2221</v>
      </c>
      <c r="F205" s="169" t="s">
        <v>1305</v>
      </c>
      <c r="G205" s="148">
        <v>25000</v>
      </c>
      <c r="I205" s="111">
        <v>2221</v>
      </c>
      <c r="J205" s="112" t="s">
        <v>1306</v>
      </c>
      <c r="K205" s="113">
        <v>25000</v>
      </c>
      <c r="M205" s="168">
        <v>2221</v>
      </c>
      <c r="N205" s="169" t="s">
        <v>1305</v>
      </c>
      <c r="O205" s="148">
        <v>25000</v>
      </c>
      <c r="Q205" s="168">
        <v>2221</v>
      </c>
      <c r="R205" s="169" t="s">
        <v>1305</v>
      </c>
      <c r="S205" s="148">
        <v>25000</v>
      </c>
      <c r="U205" s="168">
        <v>2221</v>
      </c>
      <c r="V205" s="169" t="s">
        <v>1305</v>
      </c>
      <c r="W205" s="148">
        <v>25000</v>
      </c>
      <c r="Y205" s="168">
        <v>2221</v>
      </c>
      <c r="Z205" s="169" t="s">
        <v>1305</v>
      </c>
      <c r="AA205" s="148">
        <v>25000</v>
      </c>
      <c r="AC205" s="168">
        <v>2221</v>
      </c>
      <c r="AD205" s="169" t="s">
        <v>1305</v>
      </c>
      <c r="AE205" s="148">
        <v>25000</v>
      </c>
      <c r="AG205" s="168">
        <v>2221</v>
      </c>
      <c r="AH205" s="169" t="s">
        <v>1305</v>
      </c>
      <c r="AI205" s="148">
        <v>25000</v>
      </c>
      <c r="AJ205" s="181"/>
      <c r="AK205" s="168">
        <v>2221</v>
      </c>
      <c r="AL205" s="169" t="s">
        <v>1305</v>
      </c>
      <c r="AM205" s="148">
        <v>25000</v>
      </c>
      <c r="AO205" s="168">
        <v>2221</v>
      </c>
      <c r="AP205" s="169" t="s">
        <v>556</v>
      </c>
      <c r="AQ205" s="148">
        <v>25000</v>
      </c>
      <c r="AS205" s="201">
        <v>2221</v>
      </c>
      <c r="AT205" s="202" t="s">
        <v>1305</v>
      </c>
      <c r="AU205" s="148">
        <v>55000</v>
      </c>
    </row>
    <row r="206" spans="1:47" ht="15" x14ac:dyDescent="0.25">
      <c r="A206" s="182">
        <v>2231</v>
      </c>
      <c r="B206" s="115" t="s">
        <v>1307</v>
      </c>
      <c r="C206" s="183">
        <v>67837</v>
      </c>
      <c r="E206" s="168">
        <v>2231</v>
      </c>
      <c r="F206" s="169" t="s">
        <v>1307</v>
      </c>
      <c r="G206" s="148">
        <v>67837</v>
      </c>
      <c r="I206" s="111">
        <v>2231</v>
      </c>
      <c r="J206" s="112" t="s">
        <v>1308</v>
      </c>
      <c r="K206" s="113">
        <v>67837</v>
      </c>
      <c r="M206" s="168">
        <v>2231</v>
      </c>
      <c r="N206" s="169" t="s">
        <v>1307</v>
      </c>
      <c r="O206" s="148">
        <v>67837</v>
      </c>
      <c r="Q206" s="168">
        <v>2231</v>
      </c>
      <c r="R206" s="169" t="s">
        <v>1307</v>
      </c>
      <c r="S206" s="148">
        <v>67837</v>
      </c>
      <c r="U206" s="168">
        <v>2231</v>
      </c>
      <c r="V206" s="169" t="s">
        <v>1307</v>
      </c>
      <c r="W206" s="148">
        <v>67837</v>
      </c>
      <c r="Y206" s="168">
        <v>2231</v>
      </c>
      <c r="Z206" s="169" t="s">
        <v>1307</v>
      </c>
      <c r="AA206" s="148">
        <v>67837</v>
      </c>
      <c r="AC206" s="168">
        <v>2231</v>
      </c>
      <c r="AD206" s="169" t="s">
        <v>1307</v>
      </c>
      <c r="AE206" s="148">
        <v>67837</v>
      </c>
      <c r="AG206" s="168">
        <v>2231</v>
      </c>
      <c r="AH206" s="169" t="s">
        <v>1307</v>
      </c>
      <c r="AI206" s="148">
        <v>74837</v>
      </c>
      <c r="AJ206" s="181"/>
      <c r="AK206" s="168">
        <v>2231</v>
      </c>
      <c r="AL206" s="169" t="s">
        <v>1307</v>
      </c>
      <c r="AM206" s="148">
        <v>67230</v>
      </c>
      <c r="AO206" s="168">
        <v>2231</v>
      </c>
      <c r="AP206" s="169" t="s">
        <v>1309</v>
      </c>
      <c r="AQ206" s="148">
        <v>67230</v>
      </c>
      <c r="AS206" s="201">
        <v>2231</v>
      </c>
      <c r="AT206" s="202" t="s">
        <v>1307</v>
      </c>
      <c r="AU206" s="148">
        <v>80230</v>
      </c>
    </row>
    <row r="207" spans="1:47" ht="15" x14ac:dyDescent="0.25">
      <c r="A207" s="182">
        <v>2341</v>
      </c>
      <c r="B207" s="115" t="s">
        <v>1310</v>
      </c>
      <c r="C207" s="183">
        <v>31050</v>
      </c>
      <c r="E207" s="168">
        <v>2341</v>
      </c>
      <c r="F207" s="169" t="s">
        <v>1311</v>
      </c>
      <c r="G207" s="148">
        <v>31050</v>
      </c>
      <c r="I207" s="111">
        <v>2341</v>
      </c>
      <c r="J207" s="112" t="s">
        <v>1311</v>
      </c>
      <c r="K207" s="113">
        <v>31050</v>
      </c>
      <c r="M207" s="168">
        <v>2341</v>
      </c>
      <c r="N207" s="169" t="s">
        <v>1311</v>
      </c>
      <c r="O207" s="148">
        <v>31050</v>
      </c>
      <c r="Q207" s="168">
        <v>2341</v>
      </c>
      <c r="R207" s="169" t="s">
        <v>1311</v>
      </c>
      <c r="S207" s="148">
        <v>31050</v>
      </c>
      <c r="U207" s="168">
        <v>2341</v>
      </c>
      <c r="V207" s="169" t="s">
        <v>1311</v>
      </c>
      <c r="W207" s="148">
        <v>31050</v>
      </c>
      <c r="Y207" s="168">
        <v>2341</v>
      </c>
      <c r="Z207" s="169" t="s">
        <v>1311</v>
      </c>
      <c r="AA207" s="148">
        <v>31050</v>
      </c>
      <c r="AC207" s="168">
        <v>2341</v>
      </c>
      <c r="AD207" s="169" t="s">
        <v>1311</v>
      </c>
      <c r="AE207" s="148">
        <v>31050</v>
      </c>
      <c r="AG207" s="168">
        <v>2341</v>
      </c>
      <c r="AH207" s="169" t="s">
        <v>1311</v>
      </c>
      <c r="AI207" s="148">
        <v>0</v>
      </c>
      <c r="AJ207" s="181"/>
      <c r="AK207" s="168">
        <v>2341</v>
      </c>
      <c r="AL207" s="169" t="s">
        <v>1311</v>
      </c>
      <c r="AM207" s="148">
        <v>0</v>
      </c>
      <c r="AO207" s="168">
        <v>2341</v>
      </c>
      <c r="AP207" s="169" t="s">
        <v>1310</v>
      </c>
      <c r="AQ207" s="148">
        <v>0</v>
      </c>
      <c r="AS207" s="201">
        <v>2341</v>
      </c>
      <c r="AT207" s="202" t="s">
        <v>1311</v>
      </c>
      <c r="AU207" s="148">
        <v>0</v>
      </c>
    </row>
    <row r="208" spans="1:47" ht="15" x14ac:dyDescent="0.25">
      <c r="A208" s="182">
        <v>2351</v>
      </c>
      <c r="B208" s="115" t="s">
        <v>1312</v>
      </c>
      <c r="C208" s="183">
        <v>5000</v>
      </c>
      <c r="E208" s="168">
        <v>2351</v>
      </c>
      <c r="F208" s="169" t="s">
        <v>1313</v>
      </c>
      <c r="G208" s="148">
        <v>5000</v>
      </c>
      <c r="I208" s="111">
        <v>2351</v>
      </c>
      <c r="J208" s="112" t="s">
        <v>1313</v>
      </c>
      <c r="K208" s="113">
        <v>5000</v>
      </c>
      <c r="M208" s="168">
        <v>2351</v>
      </c>
      <c r="N208" s="169" t="s">
        <v>1313</v>
      </c>
      <c r="O208" s="148">
        <v>5000</v>
      </c>
      <c r="Q208" s="168">
        <v>2351</v>
      </c>
      <c r="R208" s="169" t="s">
        <v>1313</v>
      </c>
      <c r="S208" s="148">
        <v>5000</v>
      </c>
      <c r="U208" s="168">
        <v>2351</v>
      </c>
      <c r="V208" s="169" t="s">
        <v>1313</v>
      </c>
      <c r="W208" s="148">
        <v>5000</v>
      </c>
      <c r="Y208" s="168">
        <v>2351</v>
      </c>
      <c r="Z208" s="169" t="s">
        <v>1313</v>
      </c>
      <c r="AA208" s="148">
        <v>5000</v>
      </c>
      <c r="AC208" s="168">
        <v>2351</v>
      </c>
      <c r="AD208" s="169" t="s">
        <v>1313</v>
      </c>
      <c r="AE208" s="148">
        <v>5000</v>
      </c>
      <c r="AG208" s="168">
        <v>2351</v>
      </c>
      <c r="AH208" s="169" t="s">
        <v>1313</v>
      </c>
      <c r="AI208" s="148">
        <v>5000</v>
      </c>
      <c r="AJ208" s="181"/>
      <c r="AK208" s="168">
        <v>2351</v>
      </c>
      <c r="AL208" s="169" t="s">
        <v>1313</v>
      </c>
      <c r="AM208" s="148">
        <v>5000</v>
      </c>
      <c r="AO208" s="168">
        <v>2351</v>
      </c>
      <c r="AP208" s="169" t="s">
        <v>1312</v>
      </c>
      <c r="AQ208" s="148">
        <v>5000</v>
      </c>
      <c r="AS208" s="201">
        <v>2351</v>
      </c>
      <c r="AT208" s="202" t="s">
        <v>1313</v>
      </c>
      <c r="AU208" s="148">
        <v>12000</v>
      </c>
    </row>
    <row r="209" spans="1:47" ht="15" x14ac:dyDescent="0.25">
      <c r="A209" s="182">
        <v>2371</v>
      </c>
      <c r="B209" s="115" t="s">
        <v>1314</v>
      </c>
      <c r="C209" s="183">
        <v>5892</v>
      </c>
      <c r="E209" s="168">
        <v>2371</v>
      </c>
      <c r="F209" s="169" t="s">
        <v>1315</v>
      </c>
      <c r="G209" s="148">
        <v>5892</v>
      </c>
      <c r="I209" s="111">
        <v>2371</v>
      </c>
      <c r="J209" s="112" t="s">
        <v>1316</v>
      </c>
      <c r="K209" s="113">
        <v>5892</v>
      </c>
      <c r="M209" s="168">
        <v>2371</v>
      </c>
      <c r="N209" s="169" t="s">
        <v>1315</v>
      </c>
      <c r="O209" s="148">
        <v>5892</v>
      </c>
      <c r="Q209" s="168">
        <v>2371</v>
      </c>
      <c r="R209" s="169" t="s">
        <v>1315</v>
      </c>
      <c r="S209" s="148">
        <v>5892</v>
      </c>
      <c r="U209" s="168">
        <v>2371</v>
      </c>
      <c r="V209" s="169" t="s">
        <v>1315</v>
      </c>
      <c r="W209" s="148">
        <v>47892</v>
      </c>
      <c r="Y209" s="168">
        <v>2371</v>
      </c>
      <c r="Z209" s="169" t="s">
        <v>1315</v>
      </c>
      <c r="AA209" s="148">
        <v>47892</v>
      </c>
      <c r="AC209" s="168">
        <v>2371</v>
      </c>
      <c r="AD209" s="169" t="s">
        <v>1315</v>
      </c>
      <c r="AE209" s="148">
        <v>47892</v>
      </c>
      <c r="AG209" s="168">
        <v>2371</v>
      </c>
      <c r="AH209" s="169" t="s">
        <v>1315</v>
      </c>
      <c r="AI209" s="148">
        <v>47892</v>
      </c>
      <c r="AJ209" s="181"/>
      <c r="AK209" s="168">
        <v>2371</v>
      </c>
      <c r="AL209" s="169" t="s">
        <v>1315</v>
      </c>
      <c r="AM209" s="148">
        <v>47892</v>
      </c>
      <c r="AO209" s="168">
        <v>2371</v>
      </c>
      <c r="AP209" s="169" t="s">
        <v>1314</v>
      </c>
      <c r="AQ209" s="148">
        <v>47892</v>
      </c>
      <c r="AS209" s="201">
        <v>2371</v>
      </c>
      <c r="AT209" s="202" t="s">
        <v>1315</v>
      </c>
      <c r="AU209" s="148">
        <v>47892</v>
      </c>
    </row>
    <row r="210" spans="1:47" ht="15" x14ac:dyDescent="0.25">
      <c r="A210" s="182">
        <v>2391</v>
      </c>
      <c r="B210" s="115" t="s">
        <v>1317</v>
      </c>
      <c r="C210" s="183">
        <v>10712</v>
      </c>
      <c r="E210" s="168">
        <v>2391</v>
      </c>
      <c r="F210" s="169" t="s">
        <v>1318</v>
      </c>
      <c r="G210" s="148">
        <v>10712</v>
      </c>
      <c r="I210" s="111">
        <v>2391</v>
      </c>
      <c r="J210" s="112" t="s">
        <v>1319</v>
      </c>
      <c r="K210" s="113">
        <v>10712</v>
      </c>
      <c r="M210" s="168">
        <v>2391</v>
      </c>
      <c r="N210" s="169" t="s">
        <v>1318</v>
      </c>
      <c r="O210" s="148">
        <v>10712</v>
      </c>
      <c r="Q210" s="168">
        <v>2391</v>
      </c>
      <c r="R210" s="169" t="s">
        <v>1318</v>
      </c>
      <c r="S210" s="148">
        <v>10712</v>
      </c>
      <c r="U210" s="168">
        <v>2391</v>
      </c>
      <c r="V210" s="169" t="s">
        <v>1318</v>
      </c>
      <c r="W210" s="148">
        <v>10712</v>
      </c>
      <c r="Y210" s="168">
        <v>2391</v>
      </c>
      <c r="Z210" s="169" t="s">
        <v>1318</v>
      </c>
      <c r="AA210" s="148">
        <v>10712</v>
      </c>
      <c r="AC210" s="168">
        <v>2391</v>
      </c>
      <c r="AD210" s="169" t="s">
        <v>1318</v>
      </c>
      <c r="AE210" s="148">
        <v>10712</v>
      </c>
      <c r="AG210" s="168">
        <v>2391</v>
      </c>
      <c r="AH210" s="169" t="s">
        <v>1318</v>
      </c>
      <c r="AI210" s="148">
        <v>10712</v>
      </c>
      <c r="AJ210" s="181"/>
      <c r="AK210" s="168">
        <v>2391</v>
      </c>
      <c r="AL210" s="169" t="s">
        <v>1318</v>
      </c>
      <c r="AM210" s="148">
        <v>10712</v>
      </c>
      <c r="AO210" s="168">
        <v>2391</v>
      </c>
      <c r="AP210" s="169" t="s">
        <v>1317</v>
      </c>
      <c r="AQ210" s="148">
        <v>10712</v>
      </c>
      <c r="AS210" s="201">
        <v>2391</v>
      </c>
      <c r="AT210" s="202" t="s">
        <v>1318</v>
      </c>
      <c r="AU210" s="148">
        <v>10712</v>
      </c>
    </row>
    <row r="211" spans="1:47" ht="15" x14ac:dyDescent="0.25">
      <c r="A211" s="182">
        <v>2411</v>
      </c>
      <c r="B211" s="115" t="s">
        <v>1320</v>
      </c>
      <c r="C211" s="183">
        <v>4240163</v>
      </c>
      <c r="E211" s="168">
        <v>2411</v>
      </c>
      <c r="F211" s="169" t="s">
        <v>1321</v>
      </c>
      <c r="G211" s="148">
        <v>4855724.6399999997</v>
      </c>
      <c r="I211" s="111">
        <v>2411</v>
      </c>
      <c r="J211" s="112" t="s">
        <v>1322</v>
      </c>
      <c r="K211" s="113">
        <v>5420954.6399999997</v>
      </c>
      <c r="M211" s="168">
        <v>2411</v>
      </c>
      <c r="N211" s="169" t="s">
        <v>1321</v>
      </c>
      <c r="O211" s="148">
        <v>5420954.6399999997</v>
      </c>
      <c r="Q211" s="168">
        <v>2411</v>
      </c>
      <c r="R211" s="169" t="s">
        <v>1321</v>
      </c>
      <c r="S211" s="148">
        <v>4403954.6399999997</v>
      </c>
      <c r="U211" s="168">
        <v>2411</v>
      </c>
      <c r="V211" s="169" t="s">
        <v>1321</v>
      </c>
      <c r="W211" s="148">
        <v>4403954.6399999997</v>
      </c>
      <c r="Y211" s="168">
        <v>2411</v>
      </c>
      <c r="Z211" s="169" t="s">
        <v>1321</v>
      </c>
      <c r="AA211" s="148">
        <v>4443954.6399999997</v>
      </c>
      <c r="AC211" s="168">
        <v>2411</v>
      </c>
      <c r="AD211" s="169" t="s">
        <v>1321</v>
      </c>
      <c r="AE211" s="148">
        <v>4443954.6399999997</v>
      </c>
      <c r="AG211" s="168">
        <v>2411</v>
      </c>
      <c r="AH211" s="169" t="s">
        <v>1321</v>
      </c>
      <c r="AI211" s="148">
        <v>4577954.6399999997</v>
      </c>
      <c r="AJ211" s="181"/>
      <c r="AK211" s="168">
        <v>2411</v>
      </c>
      <c r="AL211" s="169" t="s">
        <v>1321</v>
      </c>
      <c r="AM211" s="148">
        <v>3691554.64</v>
      </c>
      <c r="AO211" s="168">
        <v>2411</v>
      </c>
      <c r="AP211" s="169" t="s">
        <v>1320</v>
      </c>
      <c r="AQ211" s="148">
        <v>3691554.64</v>
      </c>
      <c r="AS211" s="201">
        <v>2411</v>
      </c>
      <c r="AT211" s="202" t="s">
        <v>1321</v>
      </c>
      <c r="AU211" s="148">
        <v>3609054.64</v>
      </c>
    </row>
    <row r="212" spans="1:47" ht="15" x14ac:dyDescent="0.25">
      <c r="A212" s="182">
        <v>2421</v>
      </c>
      <c r="B212" s="115" t="s">
        <v>1323</v>
      </c>
      <c r="C212" s="183">
        <v>1066668</v>
      </c>
      <c r="E212" s="168">
        <v>2421</v>
      </c>
      <c r="F212" s="169" t="s">
        <v>1324</v>
      </c>
      <c r="G212" s="148">
        <v>1066668</v>
      </c>
      <c r="I212" s="111">
        <v>2421</v>
      </c>
      <c r="J212" s="112" t="s">
        <v>1325</v>
      </c>
      <c r="K212" s="113">
        <v>1076668</v>
      </c>
      <c r="M212" s="168">
        <v>2421</v>
      </c>
      <c r="N212" s="169" t="s">
        <v>1324</v>
      </c>
      <c r="O212" s="148">
        <v>1076668</v>
      </c>
      <c r="Q212" s="168">
        <v>2421</v>
      </c>
      <c r="R212" s="169" t="s">
        <v>1324</v>
      </c>
      <c r="S212" s="148">
        <v>1076668</v>
      </c>
      <c r="U212" s="168">
        <v>2421</v>
      </c>
      <c r="V212" s="169" t="s">
        <v>1324</v>
      </c>
      <c r="W212" s="148">
        <v>1076668</v>
      </c>
      <c r="Y212" s="168">
        <v>2421</v>
      </c>
      <c r="Z212" s="169" t="s">
        <v>1324</v>
      </c>
      <c r="AA212" s="148">
        <v>1088168</v>
      </c>
      <c r="AC212" s="168">
        <v>2421</v>
      </c>
      <c r="AD212" s="169" t="s">
        <v>1324</v>
      </c>
      <c r="AE212" s="148">
        <v>1088168</v>
      </c>
      <c r="AG212" s="168">
        <v>2421</v>
      </c>
      <c r="AH212" s="169" t="s">
        <v>1324</v>
      </c>
      <c r="AI212" s="148">
        <v>1048168</v>
      </c>
      <c r="AJ212" s="181"/>
      <c r="AK212" s="168">
        <v>2421</v>
      </c>
      <c r="AL212" s="169" t="s">
        <v>1324</v>
      </c>
      <c r="AM212" s="148">
        <v>1061168</v>
      </c>
      <c r="AO212" s="168">
        <v>2421</v>
      </c>
      <c r="AP212" s="169" t="s">
        <v>1323</v>
      </c>
      <c r="AQ212" s="148">
        <v>1061168</v>
      </c>
      <c r="AS212" s="201">
        <v>2421</v>
      </c>
      <c r="AT212" s="202" t="s">
        <v>1324</v>
      </c>
      <c r="AU212" s="148">
        <v>772937.28</v>
      </c>
    </row>
    <row r="213" spans="1:47" ht="15" x14ac:dyDescent="0.25">
      <c r="A213" s="182">
        <v>2431</v>
      </c>
      <c r="B213" s="115" t="s">
        <v>1326</v>
      </c>
      <c r="C213" s="183">
        <v>246298.5</v>
      </c>
      <c r="E213" s="168">
        <v>2431</v>
      </c>
      <c r="F213" s="169" t="s">
        <v>1327</v>
      </c>
      <c r="G213" s="148">
        <v>246298.5</v>
      </c>
      <c r="I213" s="111">
        <v>2431</v>
      </c>
      <c r="J213" s="112" t="s">
        <v>1328</v>
      </c>
      <c r="K213" s="113">
        <v>246298.5</v>
      </c>
      <c r="M213" s="168">
        <v>2431</v>
      </c>
      <c r="N213" s="169" t="s">
        <v>1327</v>
      </c>
      <c r="O213" s="148">
        <v>246298.5</v>
      </c>
      <c r="Q213" s="168">
        <v>2431</v>
      </c>
      <c r="R213" s="169" t="s">
        <v>1327</v>
      </c>
      <c r="S213" s="148">
        <v>246298.5</v>
      </c>
      <c r="U213" s="168">
        <v>2431</v>
      </c>
      <c r="V213" s="169" t="s">
        <v>1327</v>
      </c>
      <c r="W213" s="148">
        <v>301298.5</v>
      </c>
      <c r="Y213" s="168">
        <v>2431</v>
      </c>
      <c r="Z213" s="169" t="s">
        <v>1327</v>
      </c>
      <c r="AA213" s="148">
        <v>301298.5</v>
      </c>
      <c r="AC213" s="168">
        <v>2431</v>
      </c>
      <c r="AD213" s="169" t="s">
        <v>1327</v>
      </c>
      <c r="AE213" s="148">
        <v>301298.5</v>
      </c>
      <c r="AG213" s="168">
        <v>2431</v>
      </c>
      <c r="AH213" s="169" t="s">
        <v>1327</v>
      </c>
      <c r="AI213" s="148">
        <v>301298.5</v>
      </c>
      <c r="AJ213" s="181"/>
      <c r="AK213" s="168">
        <v>2431</v>
      </c>
      <c r="AL213" s="169" t="s">
        <v>1327</v>
      </c>
      <c r="AM213" s="148">
        <v>301298.5</v>
      </c>
      <c r="AO213" s="168">
        <v>2431</v>
      </c>
      <c r="AP213" s="169" t="s">
        <v>1326</v>
      </c>
      <c r="AQ213" s="148">
        <v>301298.5</v>
      </c>
      <c r="AS213" s="201">
        <v>2431</v>
      </c>
      <c r="AT213" s="202" t="s">
        <v>1327</v>
      </c>
      <c r="AU213" s="148">
        <v>281298.5</v>
      </c>
    </row>
    <row r="214" spans="1:47" ht="15" x14ac:dyDescent="0.25">
      <c r="A214" s="182">
        <v>2441</v>
      </c>
      <c r="B214" s="115" t="s">
        <v>1329</v>
      </c>
      <c r="C214" s="183">
        <v>161922</v>
      </c>
      <c r="E214" s="168">
        <v>2441</v>
      </c>
      <c r="F214" s="169" t="s">
        <v>1330</v>
      </c>
      <c r="G214" s="148">
        <v>161922</v>
      </c>
      <c r="I214" s="111">
        <v>2441</v>
      </c>
      <c r="J214" s="112" t="s">
        <v>1331</v>
      </c>
      <c r="K214" s="113">
        <v>161922</v>
      </c>
      <c r="M214" s="168">
        <v>2441</v>
      </c>
      <c r="N214" s="169" t="s">
        <v>1330</v>
      </c>
      <c r="O214" s="148">
        <v>161922</v>
      </c>
      <c r="Q214" s="168">
        <v>2441</v>
      </c>
      <c r="R214" s="169" t="s">
        <v>1330</v>
      </c>
      <c r="S214" s="148">
        <v>161922</v>
      </c>
      <c r="U214" s="168">
        <v>2441</v>
      </c>
      <c r="V214" s="169" t="s">
        <v>1330</v>
      </c>
      <c r="W214" s="148">
        <v>161922</v>
      </c>
      <c r="Y214" s="168">
        <v>2441</v>
      </c>
      <c r="Z214" s="169" t="s">
        <v>1330</v>
      </c>
      <c r="AA214" s="148">
        <v>161922</v>
      </c>
      <c r="AC214" s="168">
        <v>2441</v>
      </c>
      <c r="AD214" s="169" t="s">
        <v>1330</v>
      </c>
      <c r="AE214" s="148">
        <v>161922</v>
      </c>
      <c r="AG214" s="168">
        <v>2441</v>
      </c>
      <c r="AH214" s="169" t="s">
        <v>1330</v>
      </c>
      <c r="AI214" s="148">
        <v>156994</v>
      </c>
      <c r="AJ214" s="181"/>
      <c r="AK214" s="168">
        <v>2441</v>
      </c>
      <c r="AL214" s="169" t="s">
        <v>1330</v>
      </c>
      <c r="AM214" s="148">
        <v>146282</v>
      </c>
      <c r="AO214" s="168">
        <v>2441</v>
      </c>
      <c r="AP214" s="169" t="s">
        <v>1329</v>
      </c>
      <c r="AQ214" s="148">
        <v>146282</v>
      </c>
      <c r="AS214" s="201">
        <v>2441</v>
      </c>
      <c r="AT214" s="202" t="s">
        <v>1330</v>
      </c>
      <c r="AU214" s="148">
        <v>156282</v>
      </c>
    </row>
    <row r="215" spans="1:47" ht="15" x14ac:dyDescent="0.25">
      <c r="A215" s="182">
        <v>2451</v>
      </c>
      <c r="B215" s="115" t="s">
        <v>1332</v>
      </c>
      <c r="C215" s="183">
        <v>92270.5</v>
      </c>
      <c r="E215" s="168">
        <v>2451</v>
      </c>
      <c r="F215" s="169" t="s">
        <v>1333</v>
      </c>
      <c r="G215" s="148">
        <v>92270.5</v>
      </c>
      <c r="I215" s="111">
        <v>2451</v>
      </c>
      <c r="J215" s="112" t="s">
        <v>1334</v>
      </c>
      <c r="K215" s="113">
        <v>89683</v>
      </c>
      <c r="M215" s="168">
        <v>2451</v>
      </c>
      <c r="N215" s="169" t="s">
        <v>1333</v>
      </c>
      <c r="O215" s="148">
        <v>89683</v>
      </c>
      <c r="Q215" s="168">
        <v>2451</v>
      </c>
      <c r="R215" s="169" t="s">
        <v>1333</v>
      </c>
      <c r="S215" s="148">
        <v>89683</v>
      </c>
      <c r="U215" s="168">
        <v>2451</v>
      </c>
      <c r="V215" s="169" t="s">
        <v>1333</v>
      </c>
      <c r="W215" s="148">
        <v>89683</v>
      </c>
      <c r="Y215" s="168">
        <v>2451</v>
      </c>
      <c r="Z215" s="169" t="s">
        <v>1333</v>
      </c>
      <c r="AA215" s="148">
        <v>89683</v>
      </c>
      <c r="AC215" s="168">
        <v>2451</v>
      </c>
      <c r="AD215" s="169" t="s">
        <v>1333</v>
      </c>
      <c r="AE215" s="148">
        <v>89683</v>
      </c>
      <c r="AG215" s="168">
        <v>2451</v>
      </c>
      <c r="AH215" s="169" t="s">
        <v>1333</v>
      </c>
      <c r="AI215" s="148">
        <v>91183</v>
      </c>
      <c r="AJ215" s="181"/>
      <c r="AK215" s="168">
        <v>2451</v>
      </c>
      <c r="AL215" s="169" t="s">
        <v>1333</v>
      </c>
      <c r="AM215" s="148">
        <v>91183</v>
      </c>
      <c r="AO215" s="168">
        <v>2451</v>
      </c>
      <c r="AP215" s="169" t="s">
        <v>1332</v>
      </c>
      <c r="AQ215" s="148">
        <v>91183</v>
      </c>
      <c r="AS215" s="201">
        <v>2451</v>
      </c>
      <c r="AT215" s="202" t="s">
        <v>1333</v>
      </c>
      <c r="AU215" s="148">
        <v>91183</v>
      </c>
    </row>
    <row r="216" spans="1:47" ht="15" x14ac:dyDescent="0.25">
      <c r="A216" s="182">
        <v>2461</v>
      </c>
      <c r="B216" s="115" t="s">
        <v>1335</v>
      </c>
      <c r="C216" s="183">
        <v>8183790.5</v>
      </c>
      <c r="E216" s="168">
        <v>2461</v>
      </c>
      <c r="F216" s="169" t="s">
        <v>1336</v>
      </c>
      <c r="G216" s="148">
        <v>8183790.5</v>
      </c>
      <c r="I216" s="111">
        <v>2461</v>
      </c>
      <c r="J216" s="112" t="s">
        <v>1336</v>
      </c>
      <c r="K216" s="113">
        <v>22205685.5</v>
      </c>
      <c r="M216" s="168">
        <v>2461</v>
      </c>
      <c r="N216" s="169" t="s">
        <v>1336</v>
      </c>
      <c r="O216" s="148">
        <v>22205685.5</v>
      </c>
      <c r="Q216" s="168">
        <v>2461</v>
      </c>
      <c r="R216" s="169" t="s">
        <v>1336</v>
      </c>
      <c r="S216" s="148">
        <v>22205685.5</v>
      </c>
      <c r="U216" s="168">
        <v>2461</v>
      </c>
      <c r="V216" s="169" t="s">
        <v>1336</v>
      </c>
      <c r="W216" s="148">
        <v>23245685.5</v>
      </c>
      <c r="Y216" s="168">
        <v>2461</v>
      </c>
      <c r="Z216" s="169" t="s">
        <v>1336</v>
      </c>
      <c r="AA216" s="148">
        <v>23645685.5</v>
      </c>
      <c r="AC216" s="168">
        <v>2461</v>
      </c>
      <c r="AD216" s="169" t="s">
        <v>1336</v>
      </c>
      <c r="AE216" s="148">
        <v>23645685.5</v>
      </c>
      <c r="AG216" s="168">
        <v>2461</v>
      </c>
      <c r="AH216" s="169" t="s">
        <v>1336</v>
      </c>
      <c r="AI216" s="148">
        <v>23645685.5</v>
      </c>
      <c r="AJ216" s="181"/>
      <c r="AK216" s="168">
        <v>2461</v>
      </c>
      <c r="AL216" s="169" t="s">
        <v>1336</v>
      </c>
      <c r="AM216" s="148">
        <v>23805685.5</v>
      </c>
      <c r="AO216" s="168">
        <v>2461</v>
      </c>
      <c r="AP216" s="169" t="s">
        <v>1335</v>
      </c>
      <c r="AQ216" s="148">
        <v>23805685.5</v>
      </c>
      <c r="AS216" s="201">
        <v>2461</v>
      </c>
      <c r="AT216" s="202" t="s">
        <v>1336</v>
      </c>
      <c r="AU216" s="148">
        <v>23826685.5</v>
      </c>
    </row>
    <row r="217" spans="1:47" ht="15" x14ac:dyDescent="0.25">
      <c r="A217" s="182">
        <v>2471</v>
      </c>
      <c r="B217" s="115" t="s">
        <v>1337</v>
      </c>
      <c r="C217" s="183">
        <v>874153</v>
      </c>
      <c r="E217" s="168">
        <v>2471</v>
      </c>
      <c r="F217" s="169" t="s">
        <v>1338</v>
      </c>
      <c r="G217" s="148">
        <v>874153</v>
      </c>
      <c r="I217" s="111">
        <v>2471</v>
      </c>
      <c r="J217" s="112" t="s">
        <v>1339</v>
      </c>
      <c r="K217" s="113">
        <v>1087153</v>
      </c>
      <c r="M217" s="168">
        <v>2471</v>
      </c>
      <c r="N217" s="169" t="s">
        <v>1338</v>
      </c>
      <c r="O217" s="148">
        <v>1087153</v>
      </c>
      <c r="Q217" s="168">
        <v>2471</v>
      </c>
      <c r="R217" s="169" t="s">
        <v>1338</v>
      </c>
      <c r="S217" s="148">
        <v>1196053</v>
      </c>
      <c r="U217" s="168">
        <v>2471</v>
      </c>
      <c r="V217" s="169" t="s">
        <v>1338</v>
      </c>
      <c r="W217" s="148">
        <v>1321053</v>
      </c>
      <c r="Y217" s="168">
        <v>2471</v>
      </c>
      <c r="Z217" s="169" t="s">
        <v>1338</v>
      </c>
      <c r="AA217" s="148">
        <v>1560473</v>
      </c>
      <c r="AC217" s="168">
        <v>2471</v>
      </c>
      <c r="AD217" s="169" t="s">
        <v>1338</v>
      </c>
      <c r="AE217" s="148">
        <v>1560473</v>
      </c>
      <c r="AG217" s="168">
        <v>2471</v>
      </c>
      <c r="AH217" s="169" t="s">
        <v>1338</v>
      </c>
      <c r="AI217" s="148">
        <v>1540473</v>
      </c>
      <c r="AJ217" s="181"/>
      <c r="AK217" s="168">
        <v>2471</v>
      </c>
      <c r="AL217" s="169" t="s">
        <v>1338</v>
      </c>
      <c r="AM217" s="148">
        <v>1640473</v>
      </c>
      <c r="AO217" s="168">
        <v>2471</v>
      </c>
      <c r="AP217" s="169" t="s">
        <v>1337</v>
      </c>
      <c r="AQ217" s="148">
        <v>1640473</v>
      </c>
      <c r="AS217" s="201">
        <v>2471</v>
      </c>
      <c r="AT217" s="202" t="s">
        <v>1338</v>
      </c>
      <c r="AU217" s="148">
        <v>1558288.91</v>
      </c>
    </row>
    <row r="218" spans="1:47" ht="15" x14ac:dyDescent="0.25">
      <c r="A218" s="182">
        <v>2481</v>
      </c>
      <c r="B218" s="115" t="s">
        <v>1340</v>
      </c>
      <c r="C218" s="183">
        <v>146734</v>
      </c>
      <c r="E218" s="168">
        <v>2481</v>
      </c>
      <c r="F218" s="169" t="s">
        <v>1341</v>
      </c>
      <c r="G218" s="148">
        <v>146734</v>
      </c>
      <c r="I218" s="111">
        <v>2481</v>
      </c>
      <c r="J218" s="112" t="s">
        <v>1342</v>
      </c>
      <c r="K218" s="113">
        <v>146734</v>
      </c>
      <c r="M218" s="168">
        <v>2481</v>
      </c>
      <c r="N218" s="169" t="s">
        <v>1341</v>
      </c>
      <c r="O218" s="148">
        <v>146734</v>
      </c>
      <c r="Q218" s="168">
        <v>2481</v>
      </c>
      <c r="R218" s="169" t="s">
        <v>1341</v>
      </c>
      <c r="S218" s="148">
        <v>146734</v>
      </c>
      <c r="U218" s="168">
        <v>2481</v>
      </c>
      <c r="V218" s="169" t="s">
        <v>1341</v>
      </c>
      <c r="W218" s="148">
        <v>146734</v>
      </c>
      <c r="Y218" s="168">
        <v>2481</v>
      </c>
      <c r="Z218" s="169" t="s">
        <v>1341</v>
      </c>
      <c r="AA218" s="148">
        <v>146734</v>
      </c>
      <c r="AC218" s="168">
        <v>2481</v>
      </c>
      <c r="AD218" s="169" t="s">
        <v>1341</v>
      </c>
      <c r="AE218" s="148">
        <v>146734</v>
      </c>
      <c r="AG218" s="168">
        <v>2481</v>
      </c>
      <c r="AH218" s="169" t="s">
        <v>1341</v>
      </c>
      <c r="AI218" s="148">
        <v>166734</v>
      </c>
      <c r="AJ218" s="181"/>
      <c r="AK218" s="168">
        <v>2481</v>
      </c>
      <c r="AL218" s="169" t="s">
        <v>1341</v>
      </c>
      <c r="AM218" s="148">
        <v>166734</v>
      </c>
      <c r="AO218" s="168">
        <v>2481</v>
      </c>
      <c r="AP218" s="169" t="s">
        <v>1340</v>
      </c>
      <c r="AQ218" s="148">
        <v>166734</v>
      </c>
      <c r="AS218" s="201">
        <v>2481</v>
      </c>
      <c r="AT218" s="202" t="s">
        <v>1341</v>
      </c>
      <c r="AU218" s="148">
        <v>166734</v>
      </c>
    </row>
    <row r="219" spans="1:47" ht="15" x14ac:dyDescent="0.25">
      <c r="A219" s="182">
        <v>2491</v>
      </c>
      <c r="B219" s="115" t="s">
        <v>1343</v>
      </c>
      <c r="C219" s="185">
        <v>4684571</v>
      </c>
      <c r="E219" s="168">
        <v>2491</v>
      </c>
      <c r="F219" s="169" t="s">
        <v>1344</v>
      </c>
      <c r="G219" s="148">
        <v>4684571</v>
      </c>
      <c r="I219" s="111">
        <v>2491</v>
      </c>
      <c r="J219" s="112" t="s">
        <v>1345</v>
      </c>
      <c r="K219" s="113">
        <v>4605571</v>
      </c>
      <c r="M219" s="168">
        <v>2491</v>
      </c>
      <c r="N219" s="169" t="s">
        <v>1344</v>
      </c>
      <c r="O219" s="148">
        <v>4605571</v>
      </c>
      <c r="Q219" s="168">
        <v>2491</v>
      </c>
      <c r="R219" s="169" t="s">
        <v>1344</v>
      </c>
      <c r="S219" s="148">
        <v>4605571</v>
      </c>
      <c r="U219" s="168">
        <v>2491</v>
      </c>
      <c r="V219" s="169" t="s">
        <v>1344</v>
      </c>
      <c r="W219" s="148">
        <v>5245571</v>
      </c>
      <c r="Y219" s="168">
        <v>2491</v>
      </c>
      <c r="Z219" s="169" t="s">
        <v>1344</v>
      </c>
      <c r="AA219" s="148">
        <v>4985571</v>
      </c>
      <c r="AC219" s="168">
        <v>2491</v>
      </c>
      <c r="AD219" s="169" t="s">
        <v>1344</v>
      </c>
      <c r="AE219" s="148">
        <v>4985571</v>
      </c>
      <c r="AG219" s="168">
        <v>2491</v>
      </c>
      <c r="AH219" s="169" t="s">
        <v>1344</v>
      </c>
      <c r="AI219" s="148">
        <v>5003556</v>
      </c>
      <c r="AJ219" s="181"/>
      <c r="AK219" s="168">
        <v>2491</v>
      </c>
      <c r="AL219" s="169" t="s">
        <v>1344</v>
      </c>
      <c r="AM219" s="148">
        <v>5250556</v>
      </c>
      <c r="AO219" s="168">
        <v>2491</v>
      </c>
      <c r="AP219" s="169" t="s">
        <v>1343</v>
      </c>
      <c r="AQ219" s="148">
        <v>5250556</v>
      </c>
      <c r="AS219" s="201">
        <v>2491</v>
      </c>
      <c r="AT219" s="202" t="s">
        <v>1344</v>
      </c>
      <c r="AU219" s="148">
        <v>5036494</v>
      </c>
    </row>
    <row r="220" spans="1:47" ht="15" x14ac:dyDescent="0.25">
      <c r="A220" s="182">
        <v>2511</v>
      </c>
      <c r="B220" s="115" t="s">
        <v>1346</v>
      </c>
      <c r="C220" s="185">
        <v>127823</v>
      </c>
      <c r="E220" s="168">
        <v>2511</v>
      </c>
      <c r="F220" s="169" t="s">
        <v>1347</v>
      </c>
      <c r="G220" s="148">
        <v>127823</v>
      </c>
      <c r="I220" s="111">
        <v>2511</v>
      </c>
      <c r="J220" s="112" t="s">
        <v>1348</v>
      </c>
      <c r="K220" s="113">
        <v>127823</v>
      </c>
      <c r="M220" s="168">
        <v>2511</v>
      </c>
      <c r="N220" s="169" t="s">
        <v>1347</v>
      </c>
      <c r="O220" s="148">
        <v>127823</v>
      </c>
      <c r="Q220" s="168">
        <v>2511</v>
      </c>
      <c r="R220" s="169" t="s">
        <v>1347</v>
      </c>
      <c r="S220" s="148">
        <v>127823</v>
      </c>
      <c r="U220" s="168">
        <v>2511</v>
      </c>
      <c r="V220" s="169" t="s">
        <v>1347</v>
      </c>
      <c r="W220" s="148">
        <v>137823</v>
      </c>
      <c r="Y220" s="168">
        <v>2511</v>
      </c>
      <c r="Z220" s="169" t="s">
        <v>1347</v>
      </c>
      <c r="AA220" s="148">
        <v>137823</v>
      </c>
      <c r="AC220" s="168">
        <v>2511</v>
      </c>
      <c r="AD220" s="169" t="s">
        <v>1347</v>
      </c>
      <c r="AE220" s="148">
        <v>137823</v>
      </c>
      <c r="AG220" s="168">
        <v>2511</v>
      </c>
      <c r="AH220" s="169" t="s">
        <v>1347</v>
      </c>
      <c r="AI220" s="148">
        <v>137823</v>
      </c>
      <c r="AJ220" s="181"/>
      <c r="AK220" s="168">
        <v>2511</v>
      </c>
      <c r="AL220" s="169" t="s">
        <v>1347</v>
      </c>
      <c r="AM220" s="148">
        <v>134718</v>
      </c>
      <c r="AO220" s="168">
        <v>2511</v>
      </c>
      <c r="AP220" s="169" t="s">
        <v>1346</v>
      </c>
      <c r="AQ220" s="148">
        <v>134718</v>
      </c>
      <c r="AS220" s="201">
        <v>2511</v>
      </c>
      <c r="AT220" s="202" t="s">
        <v>1347</v>
      </c>
      <c r="AU220" s="148">
        <v>134718</v>
      </c>
    </row>
    <row r="221" spans="1:47" ht="15" x14ac:dyDescent="0.25">
      <c r="A221" s="182">
        <v>2521</v>
      </c>
      <c r="B221" s="115" t="s">
        <v>1349</v>
      </c>
      <c r="C221" s="185">
        <v>120060</v>
      </c>
      <c r="E221" s="168">
        <v>2521</v>
      </c>
      <c r="F221" s="169" t="s">
        <v>1350</v>
      </c>
      <c r="G221" s="148">
        <v>120060</v>
      </c>
      <c r="I221" s="111">
        <v>2521</v>
      </c>
      <c r="J221" s="112" t="s">
        <v>1351</v>
      </c>
      <c r="K221" s="113">
        <v>120060</v>
      </c>
      <c r="M221" s="168">
        <v>2521</v>
      </c>
      <c r="N221" s="169" t="s">
        <v>1350</v>
      </c>
      <c r="O221" s="148">
        <v>120060</v>
      </c>
      <c r="Q221" s="168">
        <v>2521</v>
      </c>
      <c r="R221" s="169" t="s">
        <v>1350</v>
      </c>
      <c r="S221" s="148">
        <v>120060</v>
      </c>
      <c r="U221" s="168">
        <v>2521</v>
      </c>
      <c r="V221" s="169" t="s">
        <v>1350</v>
      </c>
      <c r="W221" s="148">
        <v>120060</v>
      </c>
      <c r="Y221" s="168">
        <v>2521</v>
      </c>
      <c r="Z221" s="169" t="s">
        <v>1350</v>
      </c>
      <c r="AA221" s="148">
        <v>120060</v>
      </c>
      <c r="AC221" s="168">
        <v>2521</v>
      </c>
      <c r="AD221" s="169" t="s">
        <v>1350</v>
      </c>
      <c r="AE221" s="148">
        <v>120060</v>
      </c>
      <c r="AG221" s="168">
        <v>2521</v>
      </c>
      <c r="AH221" s="169" t="s">
        <v>1350</v>
      </c>
      <c r="AI221" s="148">
        <v>120060</v>
      </c>
      <c r="AJ221" s="181"/>
      <c r="AK221" s="168">
        <v>2521</v>
      </c>
      <c r="AL221" s="169" t="s">
        <v>1350</v>
      </c>
      <c r="AM221" s="148">
        <v>125952</v>
      </c>
      <c r="AO221" s="168">
        <v>2521</v>
      </c>
      <c r="AP221" s="169" t="s">
        <v>1349</v>
      </c>
      <c r="AQ221" s="148">
        <v>125952</v>
      </c>
      <c r="AS221" s="201">
        <v>2521</v>
      </c>
      <c r="AT221" s="202" t="s">
        <v>1350</v>
      </c>
      <c r="AU221" s="148">
        <v>121937</v>
      </c>
    </row>
    <row r="222" spans="1:47" ht="15" x14ac:dyDescent="0.25">
      <c r="A222" s="182">
        <v>2522</v>
      </c>
      <c r="B222" s="115" t="s">
        <v>1352</v>
      </c>
      <c r="C222" s="185">
        <v>53884</v>
      </c>
      <c r="E222" s="168">
        <v>2522</v>
      </c>
      <c r="F222" s="169" t="s">
        <v>1353</v>
      </c>
      <c r="G222" s="148">
        <v>53884</v>
      </c>
      <c r="I222" s="111">
        <v>2522</v>
      </c>
      <c r="J222" s="112" t="s">
        <v>1354</v>
      </c>
      <c r="K222" s="113">
        <v>53884</v>
      </c>
      <c r="M222" s="168">
        <v>2522</v>
      </c>
      <c r="N222" s="169" t="s">
        <v>1353</v>
      </c>
      <c r="O222" s="148">
        <v>53884</v>
      </c>
      <c r="Q222" s="168">
        <v>2522</v>
      </c>
      <c r="R222" s="169" t="s">
        <v>1353</v>
      </c>
      <c r="S222" s="148">
        <v>53884</v>
      </c>
      <c r="U222" s="168">
        <v>2522</v>
      </c>
      <c r="V222" s="169" t="s">
        <v>1353</v>
      </c>
      <c r="W222" s="148">
        <v>43884</v>
      </c>
      <c r="Y222" s="168">
        <v>2522</v>
      </c>
      <c r="Z222" s="169" t="s">
        <v>1353</v>
      </c>
      <c r="AA222" s="148">
        <v>43884</v>
      </c>
      <c r="AC222" s="168">
        <v>2522</v>
      </c>
      <c r="AD222" s="169" t="s">
        <v>1353</v>
      </c>
      <c r="AE222" s="148">
        <v>43884</v>
      </c>
      <c r="AG222" s="168">
        <v>2522</v>
      </c>
      <c r="AH222" s="169" t="s">
        <v>1353</v>
      </c>
      <c r="AI222" s="148">
        <v>43884</v>
      </c>
      <c r="AJ222" s="181"/>
      <c r="AK222" s="168">
        <v>2522</v>
      </c>
      <c r="AL222" s="169" t="s">
        <v>1353</v>
      </c>
      <c r="AM222" s="148">
        <v>43884</v>
      </c>
      <c r="AO222" s="168">
        <v>2522</v>
      </c>
      <c r="AP222" s="169" t="s">
        <v>1352</v>
      </c>
      <c r="AQ222" s="148">
        <v>43884</v>
      </c>
      <c r="AS222" s="201">
        <v>2522</v>
      </c>
      <c r="AT222" s="202" t="s">
        <v>1353</v>
      </c>
      <c r="AU222" s="148">
        <v>43884</v>
      </c>
    </row>
    <row r="223" spans="1:47" ht="15" x14ac:dyDescent="0.25">
      <c r="A223" s="182">
        <v>2531</v>
      </c>
      <c r="B223" s="115" t="s">
        <v>1355</v>
      </c>
      <c r="C223" s="185">
        <v>92384.5</v>
      </c>
      <c r="E223" s="168">
        <v>2531</v>
      </c>
      <c r="F223" s="169" t="s">
        <v>1356</v>
      </c>
      <c r="G223" s="148">
        <v>322384.5</v>
      </c>
      <c r="I223" s="111">
        <v>2531</v>
      </c>
      <c r="J223" s="112" t="s">
        <v>1357</v>
      </c>
      <c r="K223" s="113">
        <v>322384.5</v>
      </c>
      <c r="M223" s="168">
        <v>2531</v>
      </c>
      <c r="N223" s="169" t="s">
        <v>1356</v>
      </c>
      <c r="O223" s="148">
        <v>322384.5</v>
      </c>
      <c r="Q223" s="168">
        <v>2531</v>
      </c>
      <c r="R223" s="169" t="s">
        <v>1356</v>
      </c>
      <c r="S223" s="148">
        <v>322384.5</v>
      </c>
      <c r="U223" s="168">
        <v>2531</v>
      </c>
      <c r="V223" s="169" t="s">
        <v>1356</v>
      </c>
      <c r="W223" s="148">
        <v>322384.5</v>
      </c>
      <c r="Y223" s="168">
        <v>2531</v>
      </c>
      <c r="Z223" s="169" t="s">
        <v>1356</v>
      </c>
      <c r="AA223" s="148">
        <v>322384.5</v>
      </c>
      <c r="AC223" s="168">
        <v>2531</v>
      </c>
      <c r="AD223" s="169" t="s">
        <v>1356</v>
      </c>
      <c r="AE223" s="148">
        <v>322384.5</v>
      </c>
      <c r="AG223" s="168">
        <v>2531</v>
      </c>
      <c r="AH223" s="169" t="s">
        <v>1356</v>
      </c>
      <c r="AI223" s="148">
        <v>322384.5</v>
      </c>
      <c r="AJ223" s="181"/>
      <c r="AK223" s="168">
        <v>2531</v>
      </c>
      <c r="AL223" s="169" t="s">
        <v>1356</v>
      </c>
      <c r="AM223" s="148">
        <v>318232.83</v>
      </c>
      <c r="AO223" s="168">
        <v>2531</v>
      </c>
      <c r="AP223" s="169" t="s">
        <v>1355</v>
      </c>
      <c r="AQ223" s="148">
        <v>318232.83</v>
      </c>
      <c r="AS223" s="201">
        <v>2531</v>
      </c>
      <c r="AT223" s="202" t="s">
        <v>1356</v>
      </c>
      <c r="AU223" s="148">
        <v>282060.83</v>
      </c>
    </row>
    <row r="224" spans="1:47" ht="15" x14ac:dyDescent="0.25">
      <c r="A224" s="182">
        <v>2541</v>
      </c>
      <c r="B224" s="115" t="s">
        <v>555</v>
      </c>
      <c r="C224" s="119">
        <v>77376.5</v>
      </c>
      <c r="E224" s="168">
        <v>2541</v>
      </c>
      <c r="F224" s="169" t="s">
        <v>1358</v>
      </c>
      <c r="G224" s="148">
        <v>97376.5</v>
      </c>
      <c r="I224" s="111">
        <v>2541</v>
      </c>
      <c r="J224" s="112" t="s">
        <v>1359</v>
      </c>
      <c r="K224" s="113">
        <v>97376.5</v>
      </c>
      <c r="M224" s="168">
        <v>2541</v>
      </c>
      <c r="N224" s="169" t="s">
        <v>1358</v>
      </c>
      <c r="O224" s="148">
        <v>97376.5</v>
      </c>
      <c r="Q224" s="168">
        <v>2541</v>
      </c>
      <c r="R224" s="169" t="s">
        <v>1358</v>
      </c>
      <c r="S224" s="148">
        <v>97376.5</v>
      </c>
      <c r="U224" s="168">
        <v>2541</v>
      </c>
      <c r="V224" s="169" t="s">
        <v>1358</v>
      </c>
      <c r="W224" s="148">
        <v>97376.5</v>
      </c>
      <c r="Y224" s="168">
        <v>2541</v>
      </c>
      <c r="Z224" s="169" t="s">
        <v>1358</v>
      </c>
      <c r="AA224" s="148">
        <v>97376.5</v>
      </c>
      <c r="AC224" s="168">
        <v>2541</v>
      </c>
      <c r="AD224" s="169" t="s">
        <v>1358</v>
      </c>
      <c r="AE224" s="148">
        <v>97376.5</v>
      </c>
      <c r="AG224" s="168">
        <v>2541</v>
      </c>
      <c r="AH224" s="169" t="s">
        <v>1358</v>
      </c>
      <c r="AI224" s="148">
        <v>97376.5</v>
      </c>
      <c r="AJ224" s="181"/>
      <c r="AK224" s="168">
        <v>2541</v>
      </c>
      <c r="AL224" s="169" t="s">
        <v>1358</v>
      </c>
      <c r="AM224" s="148">
        <v>97376.5</v>
      </c>
      <c r="AO224" s="168">
        <v>2541</v>
      </c>
      <c r="AP224" s="169" t="s">
        <v>555</v>
      </c>
      <c r="AQ224" s="148">
        <v>97376.5</v>
      </c>
      <c r="AS224" s="201">
        <v>2541</v>
      </c>
      <c r="AT224" s="202" t="s">
        <v>1358</v>
      </c>
      <c r="AU224" s="148">
        <v>151376.5</v>
      </c>
    </row>
    <row r="225" spans="1:47" ht="15" x14ac:dyDescent="0.25">
      <c r="A225" s="182">
        <v>2551</v>
      </c>
      <c r="B225" s="115" t="s">
        <v>1360</v>
      </c>
      <c r="C225" s="185">
        <v>107982</v>
      </c>
      <c r="E225" s="168">
        <v>2551</v>
      </c>
      <c r="F225" s="169" t="s">
        <v>1361</v>
      </c>
      <c r="G225" s="148">
        <v>107982</v>
      </c>
      <c r="I225" s="111">
        <v>2551</v>
      </c>
      <c r="J225" s="112" t="s">
        <v>1362</v>
      </c>
      <c r="K225" s="113">
        <v>107982</v>
      </c>
      <c r="M225" s="168">
        <v>2551</v>
      </c>
      <c r="N225" s="169" t="s">
        <v>1361</v>
      </c>
      <c r="O225" s="148">
        <v>107982</v>
      </c>
      <c r="Q225" s="168">
        <v>2551</v>
      </c>
      <c r="R225" s="169" t="s">
        <v>1361</v>
      </c>
      <c r="S225" s="148">
        <v>107982</v>
      </c>
      <c r="U225" s="168">
        <v>2551</v>
      </c>
      <c r="V225" s="169" t="s">
        <v>1361</v>
      </c>
      <c r="W225" s="148">
        <v>107982</v>
      </c>
      <c r="Y225" s="168">
        <v>2551</v>
      </c>
      <c r="Z225" s="169" t="s">
        <v>1361</v>
      </c>
      <c r="AA225" s="148">
        <v>107982</v>
      </c>
      <c r="AC225" s="168">
        <v>2551</v>
      </c>
      <c r="AD225" s="169" t="s">
        <v>1361</v>
      </c>
      <c r="AE225" s="148">
        <v>107982</v>
      </c>
      <c r="AG225" s="168">
        <v>2551</v>
      </c>
      <c r="AH225" s="169" t="s">
        <v>1361</v>
      </c>
      <c r="AI225" s="148">
        <v>82625</v>
      </c>
      <c r="AJ225" s="181"/>
      <c r="AK225" s="168">
        <v>2551</v>
      </c>
      <c r="AL225" s="169" t="s">
        <v>1361</v>
      </c>
      <c r="AM225" s="148">
        <v>82625</v>
      </c>
      <c r="AO225" s="168">
        <v>2551</v>
      </c>
      <c r="AP225" s="169" t="s">
        <v>1360</v>
      </c>
      <c r="AQ225" s="148">
        <v>82625</v>
      </c>
      <c r="AS225" s="201">
        <v>2551</v>
      </c>
      <c r="AT225" s="202" t="s">
        <v>1361</v>
      </c>
      <c r="AU225" s="148">
        <v>82625</v>
      </c>
    </row>
    <row r="226" spans="1:47" ht="15" x14ac:dyDescent="0.25">
      <c r="A226" s="182">
        <v>2561</v>
      </c>
      <c r="B226" s="115" t="s">
        <v>1363</v>
      </c>
      <c r="C226" s="119">
        <v>201178</v>
      </c>
      <c r="E226" s="168">
        <v>2561</v>
      </c>
      <c r="F226" s="169" t="s">
        <v>1364</v>
      </c>
      <c r="G226" s="148">
        <v>201178</v>
      </c>
      <c r="I226" s="111">
        <v>2561</v>
      </c>
      <c r="J226" s="112" t="s">
        <v>1365</v>
      </c>
      <c r="K226" s="113">
        <v>208073</v>
      </c>
      <c r="M226" s="168">
        <v>2561</v>
      </c>
      <c r="N226" s="169" t="s">
        <v>1364</v>
      </c>
      <c r="O226" s="148">
        <v>208073</v>
      </c>
      <c r="Q226" s="168">
        <v>2561</v>
      </c>
      <c r="R226" s="169" t="s">
        <v>1364</v>
      </c>
      <c r="S226" s="148">
        <v>208073</v>
      </c>
      <c r="U226" s="168">
        <v>2561</v>
      </c>
      <c r="V226" s="169" t="s">
        <v>1364</v>
      </c>
      <c r="W226" s="148">
        <v>221073</v>
      </c>
      <c r="Y226" s="168">
        <v>2561</v>
      </c>
      <c r="Z226" s="169" t="s">
        <v>1364</v>
      </c>
      <c r="AA226" s="148">
        <v>246073</v>
      </c>
      <c r="AC226" s="168">
        <v>2561</v>
      </c>
      <c r="AD226" s="169" t="s">
        <v>1364</v>
      </c>
      <c r="AE226" s="148">
        <v>246073</v>
      </c>
      <c r="AG226" s="168">
        <v>2561</v>
      </c>
      <c r="AH226" s="169" t="s">
        <v>1364</v>
      </c>
      <c r="AI226" s="148">
        <v>246073</v>
      </c>
      <c r="AJ226" s="181"/>
      <c r="AK226" s="168">
        <v>2561</v>
      </c>
      <c r="AL226" s="169" t="s">
        <v>1364</v>
      </c>
      <c r="AM226" s="148">
        <v>296073</v>
      </c>
      <c r="AO226" s="168">
        <v>2561</v>
      </c>
      <c r="AP226" s="169" t="s">
        <v>1363</v>
      </c>
      <c r="AQ226" s="148">
        <v>296073</v>
      </c>
      <c r="AS226" s="201">
        <v>2561</v>
      </c>
      <c r="AT226" s="202" t="s">
        <v>1364</v>
      </c>
      <c r="AU226" s="148">
        <v>261073</v>
      </c>
    </row>
    <row r="227" spans="1:47" ht="15" x14ac:dyDescent="0.25">
      <c r="A227" s="182">
        <v>2611</v>
      </c>
      <c r="B227" s="115" t="s">
        <v>1366</v>
      </c>
      <c r="C227" s="185">
        <v>8377572.8499999996</v>
      </c>
      <c r="E227" s="168">
        <v>2611</v>
      </c>
      <c r="F227" s="169" t="s">
        <v>1367</v>
      </c>
      <c r="G227" s="148">
        <v>8377572.8499999996</v>
      </c>
      <c r="I227" s="111">
        <v>2611</v>
      </c>
      <c r="J227" s="112" t="s">
        <v>1368</v>
      </c>
      <c r="K227" s="113">
        <v>8377572.8499999996</v>
      </c>
      <c r="M227" s="168">
        <v>2611</v>
      </c>
      <c r="N227" s="169" t="s">
        <v>1367</v>
      </c>
      <c r="O227" s="148">
        <v>8377572.8499999996</v>
      </c>
      <c r="Q227" s="168">
        <v>2611</v>
      </c>
      <c r="R227" s="169" t="s">
        <v>1367</v>
      </c>
      <c r="S227" s="148">
        <v>8377572.8499999996</v>
      </c>
      <c r="U227" s="168">
        <v>2611</v>
      </c>
      <c r="V227" s="169" t="s">
        <v>1367</v>
      </c>
      <c r="W227" s="148">
        <v>8377572.8499999996</v>
      </c>
      <c r="Y227" s="168">
        <v>2611</v>
      </c>
      <c r="Z227" s="169" t="s">
        <v>1367</v>
      </c>
      <c r="AA227" s="148">
        <v>8377572.8499999996</v>
      </c>
      <c r="AC227" s="168">
        <v>2611</v>
      </c>
      <c r="AD227" s="169" t="s">
        <v>1367</v>
      </c>
      <c r="AE227" s="148">
        <v>8377572.8499999996</v>
      </c>
      <c r="AG227" s="168">
        <v>2611</v>
      </c>
      <c r="AH227" s="169" t="s">
        <v>1367</v>
      </c>
      <c r="AI227" s="148">
        <v>8377572.8499999996</v>
      </c>
      <c r="AJ227" s="181"/>
      <c r="AK227" s="168">
        <v>2611</v>
      </c>
      <c r="AL227" s="169" t="s">
        <v>1367</v>
      </c>
      <c r="AM227" s="148">
        <v>4577572.8499999996</v>
      </c>
      <c r="AO227" s="168">
        <v>2611</v>
      </c>
      <c r="AP227" s="169" t="s">
        <v>1366</v>
      </c>
      <c r="AQ227" s="148">
        <v>4577572.8499999996</v>
      </c>
      <c r="AS227" s="201">
        <v>2611</v>
      </c>
      <c r="AT227" s="202" t="s">
        <v>1367</v>
      </c>
      <c r="AU227" s="148">
        <v>4577572.8499999996</v>
      </c>
    </row>
    <row r="228" spans="1:47" ht="15" x14ac:dyDescent="0.25">
      <c r="A228" s="182">
        <v>2612</v>
      </c>
      <c r="B228" s="115" t="s">
        <v>1369</v>
      </c>
      <c r="C228" s="119">
        <v>20424000</v>
      </c>
      <c r="E228" s="168">
        <v>2612</v>
      </c>
      <c r="F228" s="169" t="s">
        <v>1370</v>
      </c>
      <c r="G228" s="148">
        <v>20424000</v>
      </c>
      <c r="I228" s="111">
        <v>2612</v>
      </c>
      <c r="J228" s="112" t="s">
        <v>1371</v>
      </c>
      <c r="K228" s="113">
        <v>20424000</v>
      </c>
      <c r="M228" s="168">
        <v>2612</v>
      </c>
      <c r="N228" s="169" t="s">
        <v>1370</v>
      </c>
      <c r="O228" s="148">
        <v>20424000</v>
      </c>
      <c r="Q228" s="168">
        <v>2612</v>
      </c>
      <c r="R228" s="169" t="s">
        <v>1370</v>
      </c>
      <c r="S228" s="148">
        <v>20429000</v>
      </c>
      <c r="U228" s="168">
        <v>2612</v>
      </c>
      <c r="V228" s="169" t="s">
        <v>1370</v>
      </c>
      <c r="W228" s="148">
        <v>20429000</v>
      </c>
      <c r="Y228" s="168">
        <v>2612</v>
      </c>
      <c r="Z228" s="169" t="s">
        <v>1370</v>
      </c>
      <c r="AA228" s="148">
        <v>20429000</v>
      </c>
      <c r="AC228" s="168">
        <v>2612</v>
      </c>
      <c r="AD228" s="169" t="s">
        <v>1370</v>
      </c>
      <c r="AE228" s="148">
        <v>20429000</v>
      </c>
      <c r="AG228" s="168">
        <v>2612</v>
      </c>
      <c r="AH228" s="169" t="s">
        <v>1370</v>
      </c>
      <c r="AI228" s="148">
        <v>20429000</v>
      </c>
      <c r="AJ228" s="181"/>
      <c r="AK228" s="168">
        <v>2612</v>
      </c>
      <c r="AL228" s="169" t="s">
        <v>1370</v>
      </c>
      <c r="AM228" s="148">
        <v>20429000</v>
      </c>
      <c r="AO228" s="168">
        <v>2612</v>
      </c>
      <c r="AP228" s="169" t="s">
        <v>1369</v>
      </c>
      <c r="AQ228" s="148">
        <v>20429000</v>
      </c>
      <c r="AS228" s="201">
        <v>2612</v>
      </c>
      <c r="AT228" s="202" t="s">
        <v>1370</v>
      </c>
      <c r="AU228" s="148">
        <v>20439000</v>
      </c>
    </row>
    <row r="229" spans="1:47" ht="15" x14ac:dyDescent="0.25">
      <c r="A229" s="182">
        <v>2613</v>
      </c>
      <c r="B229" s="115" t="s">
        <v>1372</v>
      </c>
      <c r="C229" s="185">
        <v>56050</v>
      </c>
      <c r="E229" s="168">
        <v>2613</v>
      </c>
      <c r="F229" s="169" t="s">
        <v>1373</v>
      </c>
      <c r="G229" s="148">
        <v>56050</v>
      </c>
      <c r="I229" s="111">
        <v>2613</v>
      </c>
      <c r="J229" s="112" t="s">
        <v>1374</v>
      </c>
      <c r="K229" s="113">
        <v>56050</v>
      </c>
      <c r="M229" s="168">
        <v>2613</v>
      </c>
      <c r="N229" s="169" t="s">
        <v>1373</v>
      </c>
      <c r="O229" s="148">
        <v>56050</v>
      </c>
      <c r="Q229" s="168">
        <v>2613</v>
      </c>
      <c r="R229" s="169" t="s">
        <v>1373</v>
      </c>
      <c r="S229" s="148">
        <v>56050</v>
      </c>
      <c r="U229" s="168">
        <v>2613</v>
      </c>
      <c r="V229" s="169" t="s">
        <v>1373</v>
      </c>
      <c r="W229" s="148">
        <v>56050</v>
      </c>
      <c r="Y229" s="168">
        <v>2613</v>
      </c>
      <c r="Z229" s="169" t="s">
        <v>1373</v>
      </c>
      <c r="AA229" s="148">
        <v>56050</v>
      </c>
      <c r="AC229" s="168">
        <v>2613</v>
      </c>
      <c r="AD229" s="169" t="s">
        <v>1373</v>
      </c>
      <c r="AE229" s="148">
        <v>56050</v>
      </c>
      <c r="AG229" s="168">
        <v>2613</v>
      </c>
      <c r="AH229" s="169" t="s">
        <v>1373</v>
      </c>
      <c r="AI229" s="148">
        <v>56050</v>
      </c>
      <c r="AJ229" s="181"/>
      <c r="AK229" s="168">
        <v>2613</v>
      </c>
      <c r="AL229" s="169" t="s">
        <v>1373</v>
      </c>
      <c r="AM229" s="148">
        <v>56050</v>
      </c>
      <c r="AO229" s="168">
        <v>2613</v>
      </c>
      <c r="AP229" s="169" t="s">
        <v>1372</v>
      </c>
      <c r="AQ229" s="148">
        <v>56050</v>
      </c>
      <c r="AS229" s="201">
        <v>2613</v>
      </c>
      <c r="AT229" s="202" t="s">
        <v>1373</v>
      </c>
      <c r="AU229" s="148">
        <v>40050</v>
      </c>
    </row>
    <row r="230" spans="1:47" ht="15" x14ac:dyDescent="0.25">
      <c r="A230" s="182">
        <v>2711</v>
      </c>
      <c r="B230" s="115" t="s">
        <v>1375</v>
      </c>
      <c r="C230" s="185">
        <v>5467578.5</v>
      </c>
      <c r="E230" s="168">
        <v>2711</v>
      </c>
      <c r="F230" s="169" t="s">
        <v>1376</v>
      </c>
      <c r="G230" s="148">
        <v>5467578.5</v>
      </c>
      <c r="I230" s="111">
        <v>2711</v>
      </c>
      <c r="J230" s="112" t="s">
        <v>1377</v>
      </c>
      <c r="K230" s="113">
        <v>5467578.5</v>
      </c>
      <c r="M230" s="168">
        <v>2711</v>
      </c>
      <c r="N230" s="169" t="s">
        <v>1376</v>
      </c>
      <c r="O230" s="148">
        <v>5467578.5</v>
      </c>
      <c r="Q230" s="168">
        <v>2711</v>
      </c>
      <c r="R230" s="169" t="s">
        <v>1376</v>
      </c>
      <c r="S230" s="148">
        <v>5467578.5</v>
      </c>
      <c r="U230" s="168">
        <v>2711</v>
      </c>
      <c r="V230" s="169" t="s">
        <v>1376</v>
      </c>
      <c r="W230" s="148">
        <v>5467578.5</v>
      </c>
      <c r="Y230" s="168">
        <v>2711</v>
      </c>
      <c r="Z230" s="169" t="s">
        <v>1376</v>
      </c>
      <c r="AA230" s="148">
        <v>6307671.04</v>
      </c>
      <c r="AC230" s="168">
        <v>2711</v>
      </c>
      <c r="AD230" s="169" t="s">
        <v>1376</v>
      </c>
      <c r="AE230" s="148">
        <v>6307671.04</v>
      </c>
      <c r="AG230" s="168">
        <v>2711</v>
      </c>
      <c r="AH230" s="169" t="s">
        <v>1376</v>
      </c>
      <c r="AI230" s="148">
        <v>7565112.9299999997</v>
      </c>
      <c r="AJ230" s="181"/>
      <c r="AK230" s="168">
        <v>2711</v>
      </c>
      <c r="AL230" s="169" t="s">
        <v>1376</v>
      </c>
      <c r="AM230" s="148">
        <v>8655112.9299999997</v>
      </c>
      <c r="AO230" s="168">
        <v>2711</v>
      </c>
      <c r="AP230" s="169" t="s">
        <v>1375</v>
      </c>
      <c r="AQ230" s="148">
        <v>8655112.9299999997</v>
      </c>
      <c r="AS230" s="201">
        <v>2711</v>
      </c>
      <c r="AT230" s="202" t="s">
        <v>1376</v>
      </c>
      <c r="AU230" s="148">
        <v>8664022.9299999997</v>
      </c>
    </row>
    <row r="231" spans="1:47" ht="15" x14ac:dyDescent="0.25">
      <c r="A231" s="182">
        <v>2721</v>
      </c>
      <c r="B231" s="115" t="s">
        <v>1378</v>
      </c>
      <c r="C231" s="119">
        <v>1224280</v>
      </c>
      <c r="E231" s="168">
        <v>2721</v>
      </c>
      <c r="F231" s="169" t="s">
        <v>1379</v>
      </c>
      <c r="G231" s="148">
        <v>1224280</v>
      </c>
      <c r="I231" s="111">
        <v>2721</v>
      </c>
      <c r="J231" s="112" t="s">
        <v>1380</v>
      </c>
      <c r="K231" s="113">
        <v>1224280</v>
      </c>
      <c r="M231" s="168">
        <v>2721</v>
      </c>
      <c r="N231" s="169" t="s">
        <v>1379</v>
      </c>
      <c r="O231" s="148">
        <v>1224280</v>
      </c>
      <c r="Q231" s="168">
        <v>2721</v>
      </c>
      <c r="R231" s="169" t="s">
        <v>1379</v>
      </c>
      <c r="S231" s="148">
        <v>1224280</v>
      </c>
      <c r="U231" s="168">
        <v>2721</v>
      </c>
      <c r="V231" s="169" t="s">
        <v>1379</v>
      </c>
      <c r="W231" s="148">
        <v>1224280</v>
      </c>
      <c r="Y231" s="168">
        <v>2721</v>
      </c>
      <c r="Z231" s="169" t="s">
        <v>1379</v>
      </c>
      <c r="AA231" s="148">
        <v>1224280</v>
      </c>
      <c r="AC231" s="168">
        <v>2721</v>
      </c>
      <c r="AD231" s="169" t="s">
        <v>1379</v>
      </c>
      <c r="AE231" s="148">
        <v>1224280</v>
      </c>
      <c r="AG231" s="168">
        <v>2721</v>
      </c>
      <c r="AH231" s="169" t="s">
        <v>1379</v>
      </c>
      <c r="AI231" s="148">
        <v>1220480</v>
      </c>
      <c r="AJ231" s="181"/>
      <c r="AK231" s="168">
        <v>2721</v>
      </c>
      <c r="AL231" s="169" t="s">
        <v>1379</v>
      </c>
      <c r="AM231" s="148">
        <v>820480</v>
      </c>
      <c r="AO231" s="168">
        <v>2721</v>
      </c>
      <c r="AP231" s="169" t="s">
        <v>1378</v>
      </c>
      <c r="AQ231" s="148">
        <v>820480</v>
      </c>
      <c r="AS231" s="201">
        <v>2721</v>
      </c>
      <c r="AT231" s="202" t="s">
        <v>1379</v>
      </c>
      <c r="AU231" s="148">
        <v>795764.2</v>
      </c>
    </row>
    <row r="232" spans="1:47" ht="15" x14ac:dyDescent="0.25">
      <c r="A232" s="182">
        <v>2722</v>
      </c>
      <c r="B232" s="115" t="s">
        <v>1381</v>
      </c>
      <c r="C232" s="185">
        <v>1366696</v>
      </c>
      <c r="E232" s="168">
        <v>2722</v>
      </c>
      <c r="F232" s="169" t="s">
        <v>1382</v>
      </c>
      <c r="G232" s="148">
        <v>1366696</v>
      </c>
      <c r="I232" s="111">
        <v>2722</v>
      </c>
      <c r="J232" s="112" t="s">
        <v>1383</v>
      </c>
      <c r="K232" s="113">
        <v>1384696</v>
      </c>
      <c r="M232" s="168">
        <v>2722</v>
      </c>
      <c r="N232" s="169" t="s">
        <v>1382</v>
      </c>
      <c r="O232" s="148">
        <v>1384696</v>
      </c>
      <c r="Q232" s="168">
        <v>2722</v>
      </c>
      <c r="R232" s="169" t="s">
        <v>1382</v>
      </c>
      <c r="S232" s="148">
        <v>1385196</v>
      </c>
      <c r="U232" s="168">
        <v>2722</v>
      </c>
      <c r="V232" s="169" t="s">
        <v>1382</v>
      </c>
      <c r="W232" s="148">
        <v>1385196</v>
      </c>
      <c r="Y232" s="168">
        <v>2722</v>
      </c>
      <c r="Z232" s="169" t="s">
        <v>1382</v>
      </c>
      <c r="AA232" s="148">
        <v>2395196</v>
      </c>
      <c r="AC232" s="168">
        <v>2722</v>
      </c>
      <c r="AD232" s="169" t="s">
        <v>1382</v>
      </c>
      <c r="AE232" s="148">
        <v>2395196</v>
      </c>
      <c r="AG232" s="168">
        <v>2722</v>
      </c>
      <c r="AH232" s="169" t="s">
        <v>1382</v>
      </c>
      <c r="AI232" s="148">
        <v>2395196</v>
      </c>
      <c r="AJ232" s="181"/>
      <c r="AK232" s="168">
        <v>2722</v>
      </c>
      <c r="AL232" s="169" t="s">
        <v>1382</v>
      </c>
      <c r="AM232" s="148">
        <v>2387596</v>
      </c>
      <c r="AO232" s="168">
        <v>2722</v>
      </c>
      <c r="AP232" s="169" t="s">
        <v>1381</v>
      </c>
      <c r="AQ232" s="148">
        <v>2387596</v>
      </c>
      <c r="AS232" s="201">
        <v>2722</v>
      </c>
      <c r="AT232" s="202" t="s">
        <v>1382</v>
      </c>
      <c r="AU232" s="148">
        <v>2247596</v>
      </c>
    </row>
    <row r="233" spans="1:47" ht="15" x14ac:dyDescent="0.25">
      <c r="A233" s="182">
        <v>2723</v>
      </c>
      <c r="B233" s="115" t="s">
        <v>1384</v>
      </c>
      <c r="C233" s="185">
        <v>220973.5</v>
      </c>
      <c r="E233" s="168">
        <v>2723</v>
      </c>
      <c r="F233" s="169" t="s">
        <v>1385</v>
      </c>
      <c r="G233" s="148">
        <v>220973.5</v>
      </c>
      <c r="I233" s="111">
        <v>2723</v>
      </c>
      <c r="J233" s="112" t="s">
        <v>1386</v>
      </c>
      <c r="K233" s="113">
        <v>220973.5</v>
      </c>
      <c r="M233" s="168">
        <v>2723</v>
      </c>
      <c r="N233" s="169" t="s">
        <v>1385</v>
      </c>
      <c r="O233" s="148">
        <v>220973.5</v>
      </c>
      <c r="Q233" s="168">
        <v>2723</v>
      </c>
      <c r="R233" s="169" t="s">
        <v>1385</v>
      </c>
      <c r="S233" s="148">
        <v>220973.5</v>
      </c>
      <c r="U233" s="168">
        <v>2723</v>
      </c>
      <c r="V233" s="169" t="s">
        <v>1385</v>
      </c>
      <c r="W233" s="148">
        <v>220973.5</v>
      </c>
      <c r="Y233" s="168">
        <v>2723</v>
      </c>
      <c r="Z233" s="169" t="s">
        <v>1385</v>
      </c>
      <c r="AA233" s="148">
        <v>220973.5</v>
      </c>
      <c r="AC233" s="168">
        <v>2723</v>
      </c>
      <c r="AD233" s="169" t="s">
        <v>1385</v>
      </c>
      <c r="AE233" s="148">
        <v>220973.5</v>
      </c>
      <c r="AG233" s="168">
        <v>2723</v>
      </c>
      <c r="AH233" s="169" t="s">
        <v>1385</v>
      </c>
      <c r="AI233" s="148">
        <v>220973.5</v>
      </c>
      <c r="AJ233" s="181"/>
      <c r="AK233" s="168">
        <v>2723</v>
      </c>
      <c r="AL233" s="169" t="s">
        <v>1385</v>
      </c>
      <c r="AM233" s="148">
        <v>627973.5</v>
      </c>
      <c r="AO233" s="168">
        <v>2723</v>
      </c>
      <c r="AP233" s="169" t="s">
        <v>1384</v>
      </c>
      <c r="AQ233" s="148">
        <v>627973.5</v>
      </c>
      <c r="AS233" s="201">
        <v>2723</v>
      </c>
      <c r="AT233" s="202" t="s">
        <v>1385</v>
      </c>
      <c r="AU233" s="148">
        <v>631832.5</v>
      </c>
    </row>
    <row r="234" spans="1:47" ht="15" x14ac:dyDescent="0.25">
      <c r="A234" s="182">
        <v>2731</v>
      </c>
      <c r="B234" s="115" t="s">
        <v>1387</v>
      </c>
      <c r="C234" s="185">
        <v>790250</v>
      </c>
      <c r="E234" s="168">
        <v>2731</v>
      </c>
      <c r="F234" s="169" t="s">
        <v>1388</v>
      </c>
      <c r="G234" s="148">
        <v>790250</v>
      </c>
      <c r="I234" s="111">
        <v>2731</v>
      </c>
      <c r="J234" s="112" t="s">
        <v>1389</v>
      </c>
      <c r="K234" s="113">
        <v>790250</v>
      </c>
      <c r="M234" s="168">
        <v>2731</v>
      </c>
      <c r="N234" s="169" t="s">
        <v>1388</v>
      </c>
      <c r="O234" s="148">
        <v>790250</v>
      </c>
      <c r="Q234" s="168">
        <v>2731</v>
      </c>
      <c r="R234" s="169" t="s">
        <v>1388</v>
      </c>
      <c r="S234" s="148">
        <v>790250</v>
      </c>
      <c r="U234" s="168">
        <v>2731</v>
      </c>
      <c r="V234" s="169" t="s">
        <v>1388</v>
      </c>
      <c r="W234" s="148">
        <v>790250</v>
      </c>
      <c r="Y234" s="168">
        <v>2731</v>
      </c>
      <c r="Z234" s="169" t="s">
        <v>1388</v>
      </c>
      <c r="AA234" s="148">
        <v>790250</v>
      </c>
      <c r="AC234" s="168">
        <v>2731</v>
      </c>
      <c r="AD234" s="169" t="s">
        <v>1388</v>
      </c>
      <c r="AE234" s="148">
        <v>790250</v>
      </c>
      <c r="AG234" s="168">
        <v>2731</v>
      </c>
      <c r="AH234" s="169" t="s">
        <v>1388</v>
      </c>
      <c r="AI234" s="148">
        <v>790250</v>
      </c>
      <c r="AJ234" s="181"/>
      <c r="AK234" s="168">
        <v>2731</v>
      </c>
      <c r="AL234" s="169" t="s">
        <v>1388</v>
      </c>
      <c r="AM234" s="148">
        <v>790250</v>
      </c>
      <c r="AO234" s="168">
        <v>2731</v>
      </c>
      <c r="AP234" s="169" t="s">
        <v>1387</v>
      </c>
      <c r="AQ234" s="148">
        <v>790250</v>
      </c>
      <c r="AS234" s="201">
        <v>2731</v>
      </c>
      <c r="AT234" s="202" t="s">
        <v>1388</v>
      </c>
      <c r="AU234" s="148">
        <v>790250</v>
      </c>
    </row>
    <row r="235" spans="1:47" ht="15" x14ac:dyDescent="0.25">
      <c r="A235" s="182">
        <v>2741</v>
      </c>
      <c r="B235" s="115" t="s">
        <v>1390</v>
      </c>
      <c r="C235" s="185">
        <v>279561</v>
      </c>
      <c r="E235" s="168">
        <v>2741</v>
      </c>
      <c r="F235" s="169" t="s">
        <v>1391</v>
      </c>
      <c r="G235" s="148">
        <v>279561</v>
      </c>
      <c r="I235" s="111">
        <v>2741</v>
      </c>
      <c r="J235" s="112" t="s">
        <v>1392</v>
      </c>
      <c r="K235" s="113">
        <v>279561</v>
      </c>
      <c r="M235" s="168">
        <v>2741</v>
      </c>
      <c r="N235" s="169" t="s">
        <v>1391</v>
      </c>
      <c r="O235" s="148">
        <v>279561</v>
      </c>
      <c r="Q235" s="168">
        <v>2741</v>
      </c>
      <c r="R235" s="169" t="s">
        <v>1391</v>
      </c>
      <c r="S235" s="148">
        <v>279561</v>
      </c>
      <c r="U235" s="168">
        <v>2741</v>
      </c>
      <c r="V235" s="169" t="s">
        <v>1391</v>
      </c>
      <c r="W235" s="148">
        <v>279561</v>
      </c>
      <c r="Y235" s="168">
        <v>2741</v>
      </c>
      <c r="Z235" s="169" t="s">
        <v>1391</v>
      </c>
      <c r="AA235" s="148">
        <v>289561</v>
      </c>
      <c r="AC235" s="168">
        <v>2741</v>
      </c>
      <c r="AD235" s="169" t="s">
        <v>1391</v>
      </c>
      <c r="AE235" s="148">
        <v>289561</v>
      </c>
      <c r="AG235" s="168">
        <v>2741</v>
      </c>
      <c r="AH235" s="169" t="s">
        <v>1391</v>
      </c>
      <c r="AI235" s="148">
        <v>289861</v>
      </c>
      <c r="AJ235" s="181"/>
      <c r="AK235" s="168">
        <v>2741</v>
      </c>
      <c r="AL235" s="169" t="s">
        <v>1391</v>
      </c>
      <c r="AM235" s="148">
        <v>289861</v>
      </c>
      <c r="AO235" s="168">
        <v>2741</v>
      </c>
      <c r="AP235" s="169" t="s">
        <v>1390</v>
      </c>
      <c r="AQ235" s="148">
        <v>289861</v>
      </c>
      <c r="AS235" s="201">
        <v>2741</v>
      </c>
      <c r="AT235" s="202" t="s">
        <v>1391</v>
      </c>
      <c r="AU235" s="148">
        <v>289861</v>
      </c>
    </row>
    <row r="236" spans="1:47" ht="15" x14ac:dyDescent="0.25">
      <c r="A236" s="182">
        <v>2751</v>
      </c>
      <c r="B236" s="115" t="s">
        <v>1393</v>
      </c>
      <c r="C236" s="185">
        <v>50000</v>
      </c>
      <c r="E236" s="168">
        <v>2751</v>
      </c>
      <c r="F236" s="169" t="s">
        <v>1394</v>
      </c>
      <c r="G236" s="148">
        <v>50000</v>
      </c>
      <c r="I236" s="111">
        <v>2751</v>
      </c>
      <c r="J236" s="112" t="s">
        <v>1395</v>
      </c>
      <c r="K236" s="113">
        <v>50000</v>
      </c>
      <c r="M236" s="168">
        <v>2751</v>
      </c>
      <c r="N236" s="169" t="s">
        <v>1394</v>
      </c>
      <c r="O236" s="148">
        <v>50000</v>
      </c>
      <c r="Q236" s="168">
        <v>2751</v>
      </c>
      <c r="R236" s="169" t="s">
        <v>1394</v>
      </c>
      <c r="S236" s="148">
        <v>50000</v>
      </c>
      <c r="U236" s="168">
        <v>2751</v>
      </c>
      <c r="V236" s="169" t="s">
        <v>1394</v>
      </c>
      <c r="W236" s="148">
        <v>50000</v>
      </c>
      <c r="Y236" s="168">
        <v>2751</v>
      </c>
      <c r="Z236" s="169" t="s">
        <v>1394</v>
      </c>
      <c r="AA236" s="148">
        <v>50000</v>
      </c>
      <c r="AC236" s="168">
        <v>2751</v>
      </c>
      <c r="AD236" s="169" t="s">
        <v>1394</v>
      </c>
      <c r="AE236" s="148">
        <v>50000</v>
      </c>
      <c r="AG236" s="168">
        <v>2751</v>
      </c>
      <c r="AH236" s="169" t="s">
        <v>1394</v>
      </c>
      <c r="AI236" s="148">
        <v>50000</v>
      </c>
      <c r="AJ236" s="181"/>
      <c r="AK236" s="168">
        <v>2751</v>
      </c>
      <c r="AL236" s="169" t="s">
        <v>1394</v>
      </c>
      <c r="AM236" s="148">
        <v>50000</v>
      </c>
      <c r="AO236" s="168">
        <v>2751</v>
      </c>
      <c r="AP236" s="169" t="s">
        <v>1393</v>
      </c>
      <c r="AQ236" s="148">
        <v>50000</v>
      </c>
      <c r="AS236" s="201">
        <v>2751</v>
      </c>
      <c r="AT236" s="202" t="s">
        <v>1394</v>
      </c>
      <c r="AU236" s="148">
        <v>50000</v>
      </c>
    </row>
    <row r="237" spans="1:47" ht="15" x14ac:dyDescent="0.25">
      <c r="A237" s="182">
        <v>2821</v>
      </c>
      <c r="B237" s="115" t="s">
        <v>1396</v>
      </c>
      <c r="C237" s="185">
        <v>500000</v>
      </c>
      <c r="E237" s="168">
        <v>2821</v>
      </c>
      <c r="F237" s="169" t="s">
        <v>1397</v>
      </c>
      <c r="G237" s="148">
        <v>500000</v>
      </c>
      <c r="I237" s="111">
        <v>2821</v>
      </c>
      <c r="J237" s="112" t="s">
        <v>1398</v>
      </c>
      <c r="K237" s="113">
        <v>500000</v>
      </c>
      <c r="M237" s="168">
        <v>2821</v>
      </c>
      <c r="N237" s="169" t="s">
        <v>1397</v>
      </c>
      <c r="O237" s="148">
        <v>500000</v>
      </c>
      <c r="Q237" s="168">
        <v>2821</v>
      </c>
      <c r="R237" s="169" t="s">
        <v>1397</v>
      </c>
      <c r="S237" s="148">
        <v>500000</v>
      </c>
      <c r="U237" s="168">
        <v>2821</v>
      </c>
      <c r="V237" s="169" t="s">
        <v>1397</v>
      </c>
      <c r="W237" s="148">
        <v>500000</v>
      </c>
      <c r="Y237" s="168">
        <v>2821</v>
      </c>
      <c r="Z237" s="169" t="s">
        <v>1397</v>
      </c>
      <c r="AA237" s="148">
        <v>500000</v>
      </c>
      <c r="AC237" s="168">
        <v>2821</v>
      </c>
      <c r="AD237" s="169" t="s">
        <v>1397</v>
      </c>
      <c r="AE237" s="148">
        <v>500000</v>
      </c>
      <c r="AG237" s="168">
        <v>2821</v>
      </c>
      <c r="AH237" s="169" t="s">
        <v>1397</v>
      </c>
      <c r="AI237" s="148">
        <v>500000</v>
      </c>
      <c r="AJ237" s="181"/>
      <c r="AK237" s="168">
        <v>2821</v>
      </c>
      <c r="AL237" s="169" t="s">
        <v>1397</v>
      </c>
      <c r="AM237" s="148">
        <v>0</v>
      </c>
      <c r="AO237" s="168">
        <v>2821</v>
      </c>
      <c r="AP237" s="169" t="s">
        <v>1396</v>
      </c>
      <c r="AQ237" s="148">
        <v>0</v>
      </c>
      <c r="AS237" s="201">
        <v>2821</v>
      </c>
      <c r="AT237" s="202" t="s">
        <v>1397</v>
      </c>
      <c r="AU237" s="148">
        <v>0</v>
      </c>
    </row>
    <row r="238" spans="1:47" ht="15" x14ac:dyDescent="0.25">
      <c r="A238" s="182">
        <v>2831</v>
      </c>
      <c r="B238" s="115" t="s">
        <v>1399</v>
      </c>
      <c r="C238" s="185">
        <v>500000</v>
      </c>
      <c r="E238" s="168">
        <v>2831</v>
      </c>
      <c r="F238" s="169" t="s">
        <v>1400</v>
      </c>
      <c r="G238" s="148">
        <v>500000</v>
      </c>
      <c r="I238" s="111">
        <v>2831</v>
      </c>
      <c r="J238" s="112" t="s">
        <v>1401</v>
      </c>
      <c r="K238" s="113">
        <v>500000</v>
      </c>
      <c r="M238" s="168">
        <v>2831</v>
      </c>
      <c r="N238" s="169" t="s">
        <v>1400</v>
      </c>
      <c r="O238" s="148">
        <v>500000</v>
      </c>
      <c r="Q238" s="168">
        <v>2831</v>
      </c>
      <c r="R238" s="169" t="s">
        <v>1400</v>
      </c>
      <c r="S238" s="148">
        <v>500000</v>
      </c>
      <c r="U238" s="168">
        <v>2831</v>
      </c>
      <c r="V238" s="169" t="s">
        <v>1400</v>
      </c>
      <c r="W238" s="148">
        <v>500000</v>
      </c>
      <c r="Y238" s="168">
        <v>2831</v>
      </c>
      <c r="Z238" s="169" t="s">
        <v>1400</v>
      </c>
      <c r="AA238" s="148">
        <v>500000</v>
      </c>
      <c r="AC238" s="168">
        <v>2831</v>
      </c>
      <c r="AD238" s="169" t="s">
        <v>1400</v>
      </c>
      <c r="AE238" s="148">
        <v>500000</v>
      </c>
      <c r="AG238" s="168">
        <v>2831</v>
      </c>
      <c r="AH238" s="169" t="s">
        <v>1400</v>
      </c>
      <c r="AI238" s="148">
        <v>500000</v>
      </c>
      <c r="AJ238" s="181"/>
      <c r="AK238" s="168">
        <v>2831</v>
      </c>
      <c r="AL238" s="169" t="s">
        <v>1400</v>
      </c>
      <c r="AM238" s="148">
        <v>0</v>
      </c>
      <c r="AO238" s="168">
        <v>2831</v>
      </c>
      <c r="AP238" s="169" t="s">
        <v>1399</v>
      </c>
      <c r="AQ238" s="148">
        <v>0</v>
      </c>
      <c r="AS238" s="201">
        <v>2831</v>
      </c>
      <c r="AT238" s="202" t="s">
        <v>1400</v>
      </c>
      <c r="AU238" s="148">
        <v>0</v>
      </c>
    </row>
    <row r="239" spans="1:47" ht="15" x14ac:dyDescent="0.25">
      <c r="A239" s="182">
        <v>2911</v>
      </c>
      <c r="B239" s="115" t="s">
        <v>1402</v>
      </c>
      <c r="C239" s="185">
        <v>693328.5</v>
      </c>
      <c r="E239" s="168">
        <v>2911</v>
      </c>
      <c r="F239" s="169" t="s">
        <v>1403</v>
      </c>
      <c r="G239" s="148">
        <v>693328.5</v>
      </c>
      <c r="I239" s="111">
        <v>2911</v>
      </c>
      <c r="J239" s="112" t="s">
        <v>1404</v>
      </c>
      <c r="K239" s="113">
        <v>973328.5</v>
      </c>
      <c r="M239" s="168">
        <v>2911</v>
      </c>
      <c r="N239" s="169" t="s">
        <v>1403</v>
      </c>
      <c r="O239" s="148">
        <v>973328.5</v>
      </c>
      <c r="Q239" s="168">
        <v>2911</v>
      </c>
      <c r="R239" s="169" t="s">
        <v>1403</v>
      </c>
      <c r="S239" s="148">
        <v>967328.5</v>
      </c>
      <c r="U239" s="168">
        <v>2911</v>
      </c>
      <c r="V239" s="169" t="s">
        <v>1403</v>
      </c>
      <c r="W239" s="148">
        <v>982343.1</v>
      </c>
      <c r="Y239" s="168">
        <v>2911</v>
      </c>
      <c r="Z239" s="169" t="s">
        <v>1403</v>
      </c>
      <c r="AA239" s="148">
        <v>1182343.1000000001</v>
      </c>
      <c r="AC239" s="168">
        <v>2911</v>
      </c>
      <c r="AD239" s="169" t="s">
        <v>1403</v>
      </c>
      <c r="AE239" s="148">
        <v>1177168.1000000001</v>
      </c>
      <c r="AG239" s="168">
        <v>2911</v>
      </c>
      <c r="AH239" s="169" t="s">
        <v>1403</v>
      </c>
      <c r="AI239" s="148">
        <v>1180968.1000000001</v>
      </c>
      <c r="AJ239" s="181"/>
      <c r="AK239" s="168">
        <v>2911</v>
      </c>
      <c r="AL239" s="169" t="s">
        <v>1403</v>
      </c>
      <c r="AM239" s="148">
        <v>1190968.1000000001</v>
      </c>
      <c r="AO239" s="168">
        <v>2911</v>
      </c>
      <c r="AP239" s="169" t="s">
        <v>1402</v>
      </c>
      <c r="AQ239" s="148">
        <v>1190968.1000000001</v>
      </c>
      <c r="AS239" s="201">
        <v>2911</v>
      </c>
      <c r="AT239" s="202" t="s">
        <v>1403</v>
      </c>
      <c r="AU239" s="148">
        <v>1284847.1000000001</v>
      </c>
    </row>
    <row r="240" spans="1:47" ht="15" x14ac:dyDescent="0.25">
      <c r="A240" s="182">
        <v>2921</v>
      </c>
      <c r="B240" s="115" t="s">
        <v>1405</v>
      </c>
      <c r="C240" s="185">
        <v>263638</v>
      </c>
      <c r="E240" s="168">
        <v>2921</v>
      </c>
      <c r="F240" s="169" t="s">
        <v>1406</v>
      </c>
      <c r="G240" s="148">
        <v>263638</v>
      </c>
      <c r="I240" s="111">
        <v>2921</v>
      </c>
      <c r="J240" s="112" t="s">
        <v>1406</v>
      </c>
      <c r="K240" s="113">
        <v>398638</v>
      </c>
      <c r="M240" s="168">
        <v>2921</v>
      </c>
      <c r="N240" s="169" t="s">
        <v>1406</v>
      </c>
      <c r="O240" s="148">
        <v>398638</v>
      </c>
      <c r="Q240" s="168">
        <v>2921</v>
      </c>
      <c r="R240" s="169" t="s">
        <v>1406</v>
      </c>
      <c r="S240" s="148">
        <v>398638</v>
      </c>
      <c r="U240" s="168">
        <v>2921</v>
      </c>
      <c r="V240" s="169" t="s">
        <v>1406</v>
      </c>
      <c r="W240" s="148">
        <v>405638</v>
      </c>
      <c r="Y240" s="168">
        <v>2921</v>
      </c>
      <c r="Z240" s="169" t="s">
        <v>1406</v>
      </c>
      <c r="AA240" s="148">
        <v>445638</v>
      </c>
      <c r="AC240" s="168">
        <v>2921</v>
      </c>
      <c r="AD240" s="169" t="s">
        <v>1406</v>
      </c>
      <c r="AE240" s="148">
        <v>445638</v>
      </c>
      <c r="AG240" s="168">
        <v>2921</v>
      </c>
      <c r="AH240" s="169" t="s">
        <v>1406</v>
      </c>
      <c r="AI240" s="148">
        <v>485288</v>
      </c>
      <c r="AJ240" s="181"/>
      <c r="AK240" s="168">
        <v>2921</v>
      </c>
      <c r="AL240" s="169" t="s">
        <v>1406</v>
      </c>
      <c r="AM240" s="148">
        <v>538288</v>
      </c>
      <c r="AO240" s="168">
        <v>2921</v>
      </c>
      <c r="AP240" s="169" t="s">
        <v>1405</v>
      </c>
      <c r="AQ240" s="148">
        <v>538288</v>
      </c>
      <c r="AS240" s="201">
        <v>2921</v>
      </c>
      <c r="AT240" s="202" t="s">
        <v>1406</v>
      </c>
      <c r="AU240" s="148">
        <v>531452</v>
      </c>
    </row>
    <row r="241" spans="1:47" ht="15" x14ac:dyDescent="0.25">
      <c r="A241" s="182">
        <v>2931</v>
      </c>
      <c r="B241" s="115" t="s">
        <v>1407</v>
      </c>
      <c r="C241" s="185">
        <v>132657</v>
      </c>
      <c r="E241" s="168">
        <v>2931</v>
      </c>
      <c r="F241" s="169" t="s">
        <v>1408</v>
      </c>
      <c r="G241" s="148">
        <v>132657</v>
      </c>
      <c r="I241" s="111">
        <v>2931</v>
      </c>
      <c r="J241" s="112" t="s">
        <v>1409</v>
      </c>
      <c r="K241" s="113">
        <v>125412</v>
      </c>
      <c r="M241" s="168">
        <v>2931</v>
      </c>
      <c r="N241" s="169" t="s">
        <v>1408</v>
      </c>
      <c r="O241" s="148">
        <v>125412</v>
      </c>
      <c r="Q241" s="168">
        <v>2931</v>
      </c>
      <c r="R241" s="169" t="s">
        <v>1408</v>
      </c>
      <c r="S241" s="148">
        <v>125412</v>
      </c>
      <c r="U241" s="168">
        <v>2931</v>
      </c>
      <c r="V241" s="169" t="s">
        <v>1408</v>
      </c>
      <c r="W241" s="148">
        <v>125412</v>
      </c>
      <c r="Y241" s="168">
        <v>2931</v>
      </c>
      <c r="Z241" s="169" t="s">
        <v>1408</v>
      </c>
      <c r="AA241" s="148">
        <v>125412</v>
      </c>
      <c r="AC241" s="168">
        <v>2931</v>
      </c>
      <c r="AD241" s="169" t="s">
        <v>1408</v>
      </c>
      <c r="AE241" s="148">
        <v>116412</v>
      </c>
      <c r="AG241" s="168">
        <v>2931</v>
      </c>
      <c r="AH241" s="169" t="s">
        <v>1408</v>
      </c>
      <c r="AI241" s="148">
        <v>116412</v>
      </c>
      <c r="AJ241" s="181"/>
      <c r="AK241" s="168">
        <v>2931</v>
      </c>
      <c r="AL241" s="169" t="s">
        <v>1408</v>
      </c>
      <c r="AM241" s="148">
        <v>116412</v>
      </c>
      <c r="AO241" s="168">
        <v>2931</v>
      </c>
      <c r="AP241" s="169" t="s">
        <v>1407</v>
      </c>
      <c r="AQ241" s="148">
        <v>116412</v>
      </c>
      <c r="AS241" s="201">
        <v>2931</v>
      </c>
      <c r="AT241" s="202" t="s">
        <v>1408</v>
      </c>
      <c r="AU241" s="148">
        <v>89631</v>
      </c>
    </row>
    <row r="242" spans="1:47" ht="15" x14ac:dyDescent="0.25">
      <c r="A242" s="182">
        <v>2941</v>
      </c>
      <c r="B242" s="115" t="s">
        <v>1410</v>
      </c>
      <c r="C242" s="185">
        <v>262699.5</v>
      </c>
      <c r="E242" s="168">
        <v>2941</v>
      </c>
      <c r="F242" s="169" t="s">
        <v>1411</v>
      </c>
      <c r="G242" s="148">
        <v>267699.5</v>
      </c>
      <c r="I242" s="111">
        <v>2941</v>
      </c>
      <c r="J242" s="112" t="s">
        <v>1412</v>
      </c>
      <c r="K242" s="113">
        <v>514594.5</v>
      </c>
      <c r="M242" s="168">
        <v>2941</v>
      </c>
      <c r="N242" s="169" t="s">
        <v>1411</v>
      </c>
      <c r="O242" s="148">
        <v>514594.5</v>
      </c>
      <c r="Q242" s="168">
        <v>2941</v>
      </c>
      <c r="R242" s="169" t="s">
        <v>1411</v>
      </c>
      <c r="S242" s="148">
        <v>519594.5</v>
      </c>
      <c r="U242" s="168">
        <v>2941</v>
      </c>
      <c r="V242" s="169" t="s">
        <v>1411</v>
      </c>
      <c r="W242" s="148">
        <v>519594.5</v>
      </c>
      <c r="Y242" s="168">
        <v>2941</v>
      </c>
      <c r="Z242" s="169" t="s">
        <v>1411</v>
      </c>
      <c r="AA242" s="148">
        <v>519594.5</v>
      </c>
      <c r="AC242" s="168">
        <v>2941</v>
      </c>
      <c r="AD242" s="169" t="s">
        <v>1411</v>
      </c>
      <c r="AE242" s="148">
        <v>519594.5</v>
      </c>
      <c r="AG242" s="168">
        <v>2941</v>
      </c>
      <c r="AH242" s="169" t="s">
        <v>1411</v>
      </c>
      <c r="AI242" s="148">
        <v>519594.5</v>
      </c>
      <c r="AJ242" s="181"/>
      <c r="AK242" s="168">
        <v>2941</v>
      </c>
      <c r="AL242" s="169" t="s">
        <v>1411</v>
      </c>
      <c r="AM242" s="148">
        <v>529594.5</v>
      </c>
      <c r="AO242" s="168">
        <v>2941</v>
      </c>
      <c r="AP242" s="169" t="s">
        <v>1413</v>
      </c>
      <c r="AQ242" s="148">
        <v>529594.5</v>
      </c>
      <c r="AS242" s="201">
        <v>2941</v>
      </c>
      <c r="AT242" s="202" t="s">
        <v>1411</v>
      </c>
      <c r="AU242" s="148">
        <v>519594.5</v>
      </c>
    </row>
    <row r="243" spans="1:47" ht="15" x14ac:dyDescent="0.25">
      <c r="A243" s="182">
        <v>2961</v>
      </c>
      <c r="B243" s="115" t="s">
        <v>1414</v>
      </c>
      <c r="C243" s="185">
        <v>4549667</v>
      </c>
      <c r="E243" s="168">
        <v>2961</v>
      </c>
      <c r="F243" s="169" t="s">
        <v>1414</v>
      </c>
      <c r="G243" s="148">
        <v>4619667</v>
      </c>
      <c r="I243" s="111">
        <v>2961</v>
      </c>
      <c r="J243" s="112" t="s">
        <v>1415</v>
      </c>
      <c r="K243" s="113">
        <v>6419667</v>
      </c>
      <c r="M243" s="168">
        <v>2961</v>
      </c>
      <c r="N243" s="169" t="s">
        <v>1414</v>
      </c>
      <c r="O243" s="148">
        <v>6419667</v>
      </c>
      <c r="Q243" s="168">
        <v>2961</v>
      </c>
      <c r="R243" s="169" t="s">
        <v>1414</v>
      </c>
      <c r="S243" s="148">
        <v>6419667</v>
      </c>
      <c r="U243" s="168">
        <v>2961</v>
      </c>
      <c r="V243" s="169" t="s">
        <v>1414</v>
      </c>
      <c r="W243" s="148">
        <v>6469667</v>
      </c>
      <c r="Y243" s="168">
        <v>2961</v>
      </c>
      <c r="Z243" s="169" t="s">
        <v>1414</v>
      </c>
      <c r="AA243" s="148">
        <v>7236667</v>
      </c>
      <c r="AC243" s="168">
        <v>2961</v>
      </c>
      <c r="AD243" s="169" t="s">
        <v>1414</v>
      </c>
      <c r="AE243" s="148">
        <v>7236667</v>
      </c>
      <c r="AG243" s="168">
        <v>2961</v>
      </c>
      <c r="AH243" s="169" t="s">
        <v>1414</v>
      </c>
      <c r="AI243" s="148">
        <v>7276667</v>
      </c>
      <c r="AJ243" s="181"/>
      <c r="AK243" s="168">
        <v>2961</v>
      </c>
      <c r="AL243" s="169" t="s">
        <v>1414</v>
      </c>
      <c r="AM243" s="148">
        <v>8221667</v>
      </c>
      <c r="AO243" s="168">
        <v>2961</v>
      </c>
      <c r="AP243" s="169" t="s">
        <v>1416</v>
      </c>
      <c r="AQ243" s="148">
        <v>8221667</v>
      </c>
      <c r="AS243" s="201">
        <v>2961</v>
      </c>
      <c r="AT243" s="202" t="s">
        <v>1414</v>
      </c>
      <c r="AU243" s="148">
        <v>8551667</v>
      </c>
    </row>
    <row r="244" spans="1:47" ht="15" x14ac:dyDescent="0.25">
      <c r="A244" s="182">
        <v>2971</v>
      </c>
      <c r="B244" s="115" t="s">
        <v>1417</v>
      </c>
      <c r="C244" s="185">
        <v>8000</v>
      </c>
      <c r="E244" s="168">
        <v>2971</v>
      </c>
      <c r="F244" s="169" t="s">
        <v>1418</v>
      </c>
      <c r="G244" s="148">
        <v>8000</v>
      </c>
      <c r="I244" s="111">
        <v>2971</v>
      </c>
      <c r="J244" s="112" t="s">
        <v>1419</v>
      </c>
      <c r="K244" s="113">
        <v>8000</v>
      </c>
      <c r="M244" s="168">
        <v>2971</v>
      </c>
      <c r="N244" s="169" t="s">
        <v>1418</v>
      </c>
      <c r="O244" s="148">
        <v>8000</v>
      </c>
      <c r="Q244" s="168">
        <v>2971</v>
      </c>
      <c r="R244" s="169" t="s">
        <v>1418</v>
      </c>
      <c r="S244" s="148">
        <v>0</v>
      </c>
      <c r="U244" s="168">
        <v>2971</v>
      </c>
      <c r="V244" s="169" t="s">
        <v>1418</v>
      </c>
      <c r="W244" s="148">
        <v>0</v>
      </c>
      <c r="Y244" s="168">
        <v>2971</v>
      </c>
      <c r="Z244" s="169" t="s">
        <v>1418</v>
      </c>
      <c r="AA244" s="148">
        <v>0</v>
      </c>
      <c r="AC244" s="168">
        <v>2971</v>
      </c>
      <c r="AD244" s="169" t="s">
        <v>1418</v>
      </c>
      <c r="AE244" s="148">
        <v>0</v>
      </c>
      <c r="AG244" s="168">
        <v>2971</v>
      </c>
      <c r="AH244" s="169" t="s">
        <v>1418</v>
      </c>
      <c r="AI244" s="148">
        <v>0</v>
      </c>
      <c r="AJ244" s="181"/>
      <c r="AK244" s="168">
        <v>2971</v>
      </c>
      <c r="AL244" s="169" t="s">
        <v>1418</v>
      </c>
      <c r="AM244" s="148">
        <v>0</v>
      </c>
      <c r="AO244" s="168">
        <v>2971</v>
      </c>
      <c r="AP244" s="169" t="s">
        <v>1420</v>
      </c>
      <c r="AQ244" s="148">
        <v>0</v>
      </c>
      <c r="AS244" s="201">
        <v>2971</v>
      </c>
      <c r="AT244" s="202" t="s">
        <v>1418</v>
      </c>
      <c r="AU244" s="148">
        <v>0</v>
      </c>
    </row>
    <row r="245" spans="1:47" ht="15" x14ac:dyDescent="0.25">
      <c r="A245" s="182">
        <v>2981</v>
      </c>
      <c r="B245" s="115" t="s">
        <v>1421</v>
      </c>
      <c r="C245" s="119">
        <v>634596</v>
      </c>
      <c r="E245" s="168">
        <v>2981</v>
      </c>
      <c r="F245" s="169" t="s">
        <v>1422</v>
      </c>
      <c r="G245" s="148">
        <v>634596</v>
      </c>
      <c r="I245" s="111">
        <v>2981</v>
      </c>
      <c r="J245" s="112" t="s">
        <v>1423</v>
      </c>
      <c r="K245" s="113">
        <v>1834596</v>
      </c>
      <c r="M245" s="168">
        <v>2981</v>
      </c>
      <c r="N245" s="169" t="s">
        <v>1422</v>
      </c>
      <c r="O245" s="148">
        <v>1834596</v>
      </c>
      <c r="Q245" s="168">
        <v>2981</v>
      </c>
      <c r="R245" s="169" t="s">
        <v>1422</v>
      </c>
      <c r="S245" s="148">
        <v>2084596</v>
      </c>
      <c r="U245" s="168">
        <v>2981</v>
      </c>
      <c r="V245" s="169" t="s">
        <v>1422</v>
      </c>
      <c r="W245" s="148">
        <v>2809596</v>
      </c>
      <c r="Y245" s="168">
        <v>2981</v>
      </c>
      <c r="Z245" s="169" t="s">
        <v>1422</v>
      </c>
      <c r="AA245" s="148">
        <v>2809596</v>
      </c>
      <c r="AC245" s="168">
        <v>2981</v>
      </c>
      <c r="AD245" s="169" t="s">
        <v>1422</v>
      </c>
      <c r="AE245" s="148">
        <v>2809596</v>
      </c>
      <c r="AG245" s="168">
        <v>2981</v>
      </c>
      <c r="AH245" s="169" t="s">
        <v>1422</v>
      </c>
      <c r="AI245" s="148">
        <v>2809596</v>
      </c>
      <c r="AJ245" s="181"/>
      <c r="AK245" s="168">
        <v>2981</v>
      </c>
      <c r="AL245" s="169" t="s">
        <v>1422</v>
      </c>
      <c r="AM245" s="148">
        <v>2856352</v>
      </c>
      <c r="AO245" s="168">
        <v>2981</v>
      </c>
      <c r="AP245" s="169" t="s">
        <v>1421</v>
      </c>
      <c r="AQ245" s="148">
        <v>2856352</v>
      </c>
      <c r="AS245" s="201">
        <v>2981</v>
      </c>
      <c r="AT245" s="202" t="s">
        <v>1422</v>
      </c>
      <c r="AU245" s="148">
        <v>1703520</v>
      </c>
    </row>
    <row r="246" spans="1:47" ht="15" x14ac:dyDescent="0.25">
      <c r="A246" s="182">
        <v>2991</v>
      </c>
      <c r="B246" s="115" t="s">
        <v>1424</v>
      </c>
      <c r="C246" s="185">
        <v>19809</v>
      </c>
      <c r="E246" s="168">
        <v>2991</v>
      </c>
      <c r="F246" s="169" t="s">
        <v>1425</v>
      </c>
      <c r="G246" s="148">
        <v>19809</v>
      </c>
      <c r="I246" s="111">
        <v>2991</v>
      </c>
      <c r="J246" s="112" t="s">
        <v>1426</v>
      </c>
      <c r="K246" s="113">
        <v>19809</v>
      </c>
      <c r="M246" s="168">
        <v>2991</v>
      </c>
      <c r="N246" s="169" t="s">
        <v>1425</v>
      </c>
      <c r="O246" s="148">
        <v>19809</v>
      </c>
      <c r="Q246" s="168">
        <v>2991</v>
      </c>
      <c r="R246" s="169" t="s">
        <v>1425</v>
      </c>
      <c r="S246" s="148">
        <v>19809</v>
      </c>
      <c r="U246" s="168">
        <v>2991</v>
      </c>
      <c r="V246" s="169" t="s">
        <v>1425</v>
      </c>
      <c r="W246" s="148">
        <v>19809</v>
      </c>
      <c r="Y246" s="168">
        <v>2991</v>
      </c>
      <c r="Z246" s="169" t="s">
        <v>1425</v>
      </c>
      <c r="AA246" s="148">
        <v>19809</v>
      </c>
      <c r="AC246" s="168">
        <v>2991</v>
      </c>
      <c r="AD246" s="169" t="s">
        <v>1425</v>
      </c>
      <c r="AE246" s="148">
        <v>19809</v>
      </c>
      <c r="AG246" s="168">
        <v>2991</v>
      </c>
      <c r="AH246" s="169" t="s">
        <v>1425</v>
      </c>
      <c r="AI246" s="148">
        <v>19809</v>
      </c>
      <c r="AJ246" s="181"/>
      <c r="AK246" s="168">
        <v>2991</v>
      </c>
      <c r="AL246" s="169" t="s">
        <v>1425</v>
      </c>
      <c r="AM246" s="148">
        <v>19809</v>
      </c>
      <c r="AO246" s="168">
        <v>2991</v>
      </c>
      <c r="AP246" s="169" t="s">
        <v>1424</v>
      </c>
      <c r="AQ246" s="148">
        <v>19809</v>
      </c>
      <c r="AS246" s="201">
        <v>2991</v>
      </c>
      <c r="AT246" s="202" t="s">
        <v>1425</v>
      </c>
      <c r="AU246" s="148">
        <v>19809</v>
      </c>
    </row>
    <row r="247" spans="1:47" ht="15" x14ac:dyDescent="0.25">
      <c r="A247" s="182">
        <v>3111</v>
      </c>
      <c r="B247" s="115" t="s">
        <v>1427</v>
      </c>
      <c r="C247" s="185">
        <v>7398914</v>
      </c>
      <c r="E247" s="168">
        <v>3111</v>
      </c>
      <c r="F247" s="169" t="s">
        <v>1428</v>
      </c>
      <c r="G247" s="148">
        <v>7398914</v>
      </c>
      <c r="I247" s="111">
        <v>3111</v>
      </c>
      <c r="J247" s="112" t="s">
        <v>1429</v>
      </c>
      <c r="K247" s="113">
        <v>7398914</v>
      </c>
      <c r="M247" s="168">
        <v>3111</v>
      </c>
      <c r="N247" s="169" t="s">
        <v>1428</v>
      </c>
      <c r="O247" s="148">
        <v>7398914</v>
      </c>
      <c r="Q247" s="168">
        <v>3111</v>
      </c>
      <c r="R247" s="169" t="s">
        <v>1428</v>
      </c>
      <c r="S247" s="148">
        <v>7398914</v>
      </c>
      <c r="U247" s="168">
        <v>3111</v>
      </c>
      <c r="V247" s="169" t="s">
        <v>1428</v>
      </c>
      <c r="W247" s="148">
        <v>7398914</v>
      </c>
      <c r="Y247" s="168">
        <v>3111</v>
      </c>
      <c r="Z247" s="169" t="s">
        <v>1428</v>
      </c>
      <c r="AA247" s="148">
        <v>7398914</v>
      </c>
      <c r="AC247" s="168">
        <v>3111</v>
      </c>
      <c r="AD247" s="169" t="s">
        <v>1428</v>
      </c>
      <c r="AE247" s="148">
        <v>7398914</v>
      </c>
      <c r="AG247" s="168">
        <v>3111</v>
      </c>
      <c r="AH247" s="169" t="s">
        <v>1428</v>
      </c>
      <c r="AI247" s="148">
        <v>6148914</v>
      </c>
      <c r="AJ247" s="181"/>
      <c r="AK247" s="168">
        <v>3111</v>
      </c>
      <c r="AL247" s="169" t="s">
        <v>1428</v>
      </c>
      <c r="AM247" s="148">
        <v>6148914</v>
      </c>
      <c r="AO247" s="168">
        <v>3111</v>
      </c>
      <c r="AP247" s="169" t="s">
        <v>1427</v>
      </c>
      <c r="AQ247" s="148">
        <v>6148914</v>
      </c>
      <c r="AS247" s="201">
        <v>3111</v>
      </c>
      <c r="AT247" s="202" t="s">
        <v>1428</v>
      </c>
      <c r="AU247" s="148">
        <v>5809788</v>
      </c>
    </row>
    <row r="248" spans="1:47" ht="15" x14ac:dyDescent="0.25">
      <c r="A248" s="182">
        <v>3112</v>
      </c>
      <c r="B248" s="115" t="s">
        <v>1430</v>
      </c>
      <c r="C248" s="119">
        <v>44756712</v>
      </c>
      <c r="E248" s="168">
        <v>3112</v>
      </c>
      <c r="F248" s="169" t="s">
        <v>1431</v>
      </c>
      <c r="G248" s="148">
        <v>44756712</v>
      </c>
      <c r="I248" s="111">
        <v>3112</v>
      </c>
      <c r="J248" s="112" t="s">
        <v>1432</v>
      </c>
      <c r="K248" s="113">
        <v>44756712</v>
      </c>
      <c r="M248" s="168">
        <v>3112</v>
      </c>
      <c r="N248" s="169" t="s">
        <v>1431</v>
      </c>
      <c r="O248" s="148">
        <v>44756712</v>
      </c>
      <c r="Q248" s="168">
        <v>3112</v>
      </c>
      <c r="R248" s="169" t="s">
        <v>1431</v>
      </c>
      <c r="S248" s="148">
        <v>44756712</v>
      </c>
      <c r="U248" s="168">
        <v>3112</v>
      </c>
      <c r="V248" s="169" t="s">
        <v>1431</v>
      </c>
      <c r="W248" s="148">
        <v>44756712</v>
      </c>
      <c r="Y248" s="168">
        <v>3112</v>
      </c>
      <c r="Z248" s="169" t="s">
        <v>1431</v>
      </c>
      <c r="AA248" s="148">
        <v>44756712</v>
      </c>
      <c r="AC248" s="168">
        <v>3112</v>
      </c>
      <c r="AD248" s="169" t="s">
        <v>1431</v>
      </c>
      <c r="AE248" s="148">
        <v>44756712</v>
      </c>
      <c r="AG248" s="168">
        <v>3112</v>
      </c>
      <c r="AH248" s="169" t="s">
        <v>1431</v>
      </c>
      <c r="AI248" s="148">
        <v>44756712</v>
      </c>
      <c r="AJ248" s="181"/>
      <c r="AK248" s="168">
        <v>3112</v>
      </c>
      <c r="AL248" s="169" t="s">
        <v>1431</v>
      </c>
      <c r="AM248" s="148">
        <v>43371712</v>
      </c>
      <c r="AO248" s="168">
        <v>3112</v>
      </c>
      <c r="AP248" s="169" t="s">
        <v>1430</v>
      </c>
      <c r="AQ248" s="148">
        <v>43371712</v>
      </c>
      <c r="AS248" s="201">
        <v>3112</v>
      </c>
      <c r="AT248" s="202" t="s">
        <v>1431</v>
      </c>
      <c r="AU248" s="148">
        <v>43361712</v>
      </c>
    </row>
    <row r="249" spans="1:47" ht="15" x14ac:dyDescent="0.25">
      <c r="A249" s="182">
        <v>3121</v>
      </c>
      <c r="B249" s="115" t="s">
        <v>1433</v>
      </c>
      <c r="C249" s="119">
        <v>1115533</v>
      </c>
      <c r="E249" s="168">
        <v>3121</v>
      </c>
      <c r="F249" s="169" t="s">
        <v>1434</v>
      </c>
      <c r="G249" s="148">
        <v>1115533</v>
      </c>
      <c r="I249" s="111">
        <v>3121</v>
      </c>
      <c r="J249" s="112" t="s">
        <v>1435</v>
      </c>
      <c r="K249" s="113">
        <v>1115533</v>
      </c>
      <c r="M249" s="168">
        <v>3121</v>
      </c>
      <c r="N249" s="169" t="s">
        <v>1434</v>
      </c>
      <c r="O249" s="148">
        <v>1115533</v>
      </c>
      <c r="Q249" s="168">
        <v>3121</v>
      </c>
      <c r="R249" s="169" t="s">
        <v>1434</v>
      </c>
      <c r="S249" s="148">
        <v>1115533</v>
      </c>
      <c r="U249" s="168">
        <v>3121</v>
      </c>
      <c r="V249" s="169" t="s">
        <v>1434</v>
      </c>
      <c r="W249" s="148">
        <v>1115533</v>
      </c>
      <c r="Y249" s="168">
        <v>3121</v>
      </c>
      <c r="Z249" s="169" t="s">
        <v>1434</v>
      </c>
      <c r="AA249" s="148">
        <v>1115533</v>
      </c>
      <c r="AC249" s="168">
        <v>3121</v>
      </c>
      <c r="AD249" s="169" t="s">
        <v>1434</v>
      </c>
      <c r="AE249" s="148">
        <v>1115533</v>
      </c>
      <c r="AG249" s="168">
        <v>3121</v>
      </c>
      <c r="AH249" s="169" t="s">
        <v>1434</v>
      </c>
      <c r="AI249" s="148">
        <v>1115533</v>
      </c>
      <c r="AJ249" s="181"/>
      <c r="AK249" s="168">
        <v>3121</v>
      </c>
      <c r="AL249" s="169" t="s">
        <v>1434</v>
      </c>
      <c r="AM249" s="148">
        <v>1255533</v>
      </c>
      <c r="AO249" s="168">
        <v>3121</v>
      </c>
      <c r="AP249" s="169" t="s">
        <v>1433</v>
      </c>
      <c r="AQ249" s="148">
        <v>1255533</v>
      </c>
      <c r="AS249" s="201">
        <v>3121</v>
      </c>
      <c r="AT249" s="202" t="s">
        <v>1434</v>
      </c>
      <c r="AU249" s="148">
        <v>1359033</v>
      </c>
    </row>
    <row r="250" spans="1:47" ht="15" x14ac:dyDescent="0.25">
      <c r="A250" s="182">
        <v>3131</v>
      </c>
      <c r="B250" s="115" t="s">
        <v>1436</v>
      </c>
      <c r="C250" s="185">
        <v>1035520</v>
      </c>
      <c r="E250" s="168">
        <v>3131</v>
      </c>
      <c r="F250" s="169" t="s">
        <v>1437</v>
      </c>
      <c r="G250" s="148">
        <v>1035520</v>
      </c>
      <c r="I250" s="111">
        <v>3131</v>
      </c>
      <c r="J250" s="112" t="s">
        <v>1438</v>
      </c>
      <c r="K250" s="113">
        <v>1035520</v>
      </c>
      <c r="M250" s="168">
        <v>3131</v>
      </c>
      <c r="N250" s="169" t="s">
        <v>1437</v>
      </c>
      <c r="O250" s="148">
        <v>1035520</v>
      </c>
      <c r="Q250" s="168">
        <v>3131</v>
      </c>
      <c r="R250" s="169" t="s">
        <v>1437</v>
      </c>
      <c r="S250" s="148">
        <v>3006124</v>
      </c>
      <c r="U250" s="168">
        <v>3131</v>
      </c>
      <c r="V250" s="169" t="s">
        <v>1437</v>
      </c>
      <c r="W250" s="148">
        <v>3006124</v>
      </c>
      <c r="Y250" s="168">
        <v>3131</v>
      </c>
      <c r="Z250" s="169" t="s">
        <v>1437</v>
      </c>
      <c r="AA250" s="148">
        <v>3006124</v>
      </c>
      <c r="AC250" s="168">
        <v>3131</v>
      </c>
      <c r="AD250" s="169" t="s">
        <v>1437</v>
      </c>
      <c r="AE250" s="148">
        <v>3006124</v>
      </c>
      <c r="AG250" s="168">
        <v>3131</v>
      </c>
      <c r="AH250" s="169" t="s">
        <v>1437</v>
      </c>
      <c r="AI250" s="148">
        <v>3006124</v>
      </c>
      <c r="AJ250" s="181"/>
      <c r="AK250" s="168">
        <v>3131</v>
      </c>
      <c r="AL250" s="169" t="s">
        <v>1437</v>
      </c>
      <c r="AM250" s="148">
        <v>3006124</v>
      </c>
      <c r="AO250" s="168">
        <v>3131</v>
      </c>
      <c r="AP250" s="169" t="s">
        <v>1436</v>
      </c>
      <c r="AQ250" s="148">
        <v>3006124</v>
      </c>
      <c r="AS250" s="201">
        <v>3131</v>
      </c>
      <c r="AT250" s="202" t="s">
        <v>1437</v>
      </c>
      <c r="AU250" s="148">
        <v>3005604</v>
      </c>
    </row>
    <row r="251" spans="1:47" ht="15" x14ac:dyDescent="0.25">
      <c r="A251" s="182">
        <v>3141</v>
      </c>
      <c r="B251" s="115" t="s">
        <v>1439</v>
      </c>
      <c r="C251" s="185">
        <v>2118250</v>
      </c>
      <c r="E251" s="168">
        <v>3141</v>
      </c>
      <c r="F251" s="169" t="s">
        <v>1440</v>
      </c>
      <c r="G251" s="148">
        <v>1972450</v>
      </c>
      <c r="I251" s="111">
        <v>3141</v>
      </c>
      <c r="J251" s="112" t="s">
        <v>1441</v>
      </c>
      <c r="K251" s="113">
        <v>1972450</v>
      </c>
      <c r="M251" s="168">
        <v>3141</v>
      </c>
      <c r="N251" s="169" t="s">
        <v>1440</v>
      </c>
      <c r="O251" s="148">
        <v>1972450</v>
      </c>
      <c r="Q251" s="168">
        <v>3141</v>
      </c>
      <c r="R251" s="169" t="s">
        <v>1440</v>
      </c>
      <c r="S251" s="148">
        <v>1966950</v>
      </c>
      <c r="U251" s="168">
        <v>3141</v>
      </c>
      <c r="V251" s="169" t="s">
        <v>1440</v>
      </c>
      <c r="W251" s="148">
        <v>1966950</v>
      </c>
      <c r="Y251" s="168">
        <v>3141</v>
      </c>
      <c r="Z251" s="169" t="s">
        <v>1440</v>
      </c>
      <c r="AA251" s="148">
        <v>1966950</v>
      </c>
      <c r="AC251" s="168">
        <v>3141</v>
      </c>
      <c r="AD251" s="169" t="s">
        <v>1440</v>
      </c>
      <c r="AE251" s="148">
        <v>1966950</v>
      </c>
      <c r="AG251" s="168">
        <v>3141</v>
      </c>
      <c r="AH251" s="169" t="s">
        <v>1440</v>
      </c>
      <c r="AI251" s="148">
        <v>1966950</v>
      </c>
      <c r="AJ251" s="181"/>
      <c r="AK251" s="168">
        <v>3141</v>
      </c>
      <c r="AL251" s="169" t="s">
        <v>1440</v>
      </c>
      <c r="AM251" s="148">
        <v>1866950</v>
      </c>
      <c r="AO251" s="168">
        <v>3141</v>
      </c>
      <c r="AP251" s="169" t="s">
        <v>1439</v>
      </c>
      <c r="AQ251" s="148">
        <v>1866950</v>
      </c>
      <c r="AS251" s="201">
        <v>3141</v>
      </c>
      <c r="AT251" s="202" t="s">
        <v>1440</v>
      </c>
      <c r="AU251" s="148">
        <v>1866950</v>
      </c>
    </row>
    <row r="252" spans="1:47" ht="15" x14ac:dyDescent="0.25">
      <c r="A252" s="182">
        <v>3151</v>
      </c>
      <c r="B252" s="115" t="s">
        <v>1442</v>
      </c>
      <c r="C252" s="119">
        <v>310500</v>
      </c>
      <c r="E252" s="168">
        <v>3151</v>
      </c>
      <c r="F252" s="169" t="s">
        <v>1443</v>
      </c>
      <c r="G252" s="148">
        <v>310500</v>
      </c>
      <c r="I252" s="111">
        <v>3151</v>
      </c>
      <c r="J252" s="112" t="s">
        <v>1444</v>
      </c>
      <c r="K252" s="113">
        <v>310500</v>
      </c>
      <c r="M252" s="168">
        <v>3151</v>
      </c>
      <c r="N252" s="169" t="s">
        <v>1443</v>
      </c>
      <c r="O252" s="148">
        <v>310500</v>
      </c>
      <c r="Q252" s="168">
        <v>3151</v>
      </c>
      <c r="R252" s="169" t="s">
        <v>1443</v>
      </c>
      <c r="S252" s="148">
        <v>310500</v>
      </c>
      <c r="U252" s="168">
        <v>3151</v>
      </c>
      <c r="V252" s="169" t="s">
        <v>1443</v>
      </c>
      <c r="W252" s="148">
        <v>310500</v>
      </c>
      <c r="Y252" s="168">
        <v>3151</v>
      </c>
      <c r="Z252" s="169" t="s">
        <v>1443</v>
      </c>
      <c r="AA252" s="148">
        <v>310500</v>
      </c>
      <c r="AC252" s="168">
        <v>3151</v>
      </c>
      <c r="AD252" s="169" t="s">
        <v>1443</v>
      </c>
      <c r="AE252" s="148">
        <v>310500</v>
      </c>
      <c r="AG252" s="168">
        <v>3151</v>
      </c>
      <c r="AH252" s="169" t="s">
        <v>1443</v>
      </c>
      <c r="AI252" s="148">
        <v>310500</v>
      </c>
      <c r="AJ252" s="181"/>
      <c r="AK252" s="168">
        <v>3151</v>
      </c>
      <c r="AL252" s="169" t="s">
        <v>1443</v>
      </c>
      <c r="AM252" s="148">
        <v>310500</v>
      </c>
      <c r="AO252" s="168">
        <v>3151</v>
      </c>
      <c r="AP252" s="169" t="s">
        <v>1442</v>
      </c>
      <c r="AQ252" s="148">
        <v>310500</v>
      </c>
      <c r="AS252" s="201">
        <v>3151</v>
      </c>
      <c r="AT252" s="202" t="s">
        <v>1443</v>
      </c>
      <c r="AU252" s="148">
        <v>310500</v>
      </c>
    </row>
    <row r="253" spans="1:47" ht="15" x14ac:dyDescent="0.25">
      <c r="A253" s="182">
        <v>3152</v>
      </c>
      <c r="B253" s="115" t="s">
        <v>1445</v>
      </c>
      <c r="C253" s="119">
        <v>35875</v>
      </c>
      <c r="E253" s="168">
        <v>3152</v>
      </c>
      <c r="F253" s="169" t="s">
        <v>1446</v>
      </c>
      <c r="G253" s="148">
        <v>35875</v>
      </c>
      <c r="I253" s="111">
        <v>3152</v>
      </c>
      <c r="J253" s="112" t="s">
        <v>1447</v>
      </c>
      <c r="K253" s="113">
        <v>35875</v>
      </c>
      <c r="M253" s="168">
        <v>3152</v>
      </c>
      <c r="N253" s="169" t="s">
        <v>1446</v>
      </c>
      <c r="O253" s="148">
        <v>35875</v>
      </c>
      <c r="Q253" s="168">
        <v>3152</v>
      </c>
      <c r="R253" s="169" t="s">
        <v>1446</v>
      </c>
      <c r="S253" s="148">
        <v>35875</v>
      </c>
      <c r="U253" s="168">
        <v>3152</v>
      </c>
      <c r="V253" s="169" t="s">
        <v>1446</v>
      </c>
      <c r="W253" s="148">
        <v>35875</v>
      </c>
      <c r="Y253" s="168">
        <v>3152</v>
      </c>
      <c r="Z253" s="169" t="s">
        <v>1446</v>
      </c>
      <c r="AA253" s="148">
        <v>35875</v>
      </c>
      <c r="AC253" s="168">
        <v>3152</v>
      </c>
      <c r="AD253" s="169" t="s">
        <v>1446</v>
      </c>
      <c r="AE253" s="148">
        <v>35875</v>
      </c>
      <c r="AG253" s="168">
        <v>3152</v>
      </c>
      <c r="AH253" s="169" t="s">
        <v>1446</v>
      </c>
      <c r="AI253" s="148">
        <v>35875</v>
      </c>
      <c r="AJ253" s="181"/>
      <c r="AK253" s="168">
        <v>3152</v>
      </c>
      <c r="AL253" s="169" t="s">
        <v>1446</v>
      </c>
      <c r="AM253" s="148">
        <v>25875</v>
      </c>
      <c r="AO253" s="168">
        <v>3152</v>
      </c>
      <c r="AP253" s="169" t="s">
        <v>1445</v>
      </c>
      <c r="AQ253" s="148">
        <v>25875</v>
      </c>
      <c r="AS253" s="201">
        <v>3152</v>
      </c>
      <c r="AT253" s="202" t="s">
        <v>1446</v>
      </c>
      <c r="AU253" s="148">
        <v>0</v>
      </c>
    </row>
    <row r="254" spans="1:47" ht="15" x14ac:dyDescent="0.25">
      <c r="A254" s="182">
        <v>3161</v>
      </c>
      <c r="B254" s="115" t="s">
        <v>1448</v>
      </c>
      <c r="C254" s="186">
        <v>252868</v>
      </c>
      <c r="E254" s="168">
        <v>3161</v>
      </c>
      <c r="F254" s="169" t="s">
        <v>1449</v>
      </c>
      <c r="G254" s="148">
        <v>252868</v>
      </c>
      <c r="I254" s="111">
        <v>3161</v>
      </c>
      <c r="J254" s="112" t="s">
        <v>1450</v>
      </c>
      <c r="K254" s="113">
        <v>252868</v>
      </c>
      <c r="M254" s="168">
        <v>3161</v>
      </c>
      <c r="N254" s="169" t="s">
        <v>1449</v>
      </c>
      <c r="O254" s="148">
        <v>252868</v>
      </c>
      <c r="Q254" s="168">
        <v>3161</v>
      </c>
      <c r="R254" s="169" t="s">
        <v>1449</v>
      </c>
      <c r="S254" s="148">
        <v>252868</v>
      </c>
      <c r="U254" s="168">
        <v>3161</v>
      </c>
      <c r="V254" s="169" t="s">
        <v>1449</v>
      </c>
      <c r="W254" s="148">
        <v>252868</v>
      </c>
      <c r="Y254" s="168">
        <v>3161</v>
      </c>
      <c r="Z254" s="169" t="s">
        <v>1449</v>
      </c>
      <c r="AA254" s="148">
        <v>252868</v>
      </c>
      <c r="AC254" s="168">
        <v>3161</v>
      </c>
      <c r="AD254" s="169" t="s">
        <v>1449</v>
      </c>
      <c r="AE254" s="148">
        <v>252868</v>
      </c>
      <c r="AG254" s="168">
        <v>3161</v>
      </c>
      <c r="AH254" s="169" t="s">
        <v>1449</v>
      </c>
      <c r="AI254" s="148">
        <v>252868</v>
      </c>
      <c r="AJ254" s="181"/>
      <c r="AK254" s="168">
        <v>3161</v>
      </c>
      <c r="AL254" s="169" t="s">
        <v>1449</v>
      </c>
      <c r="AM254" s="148">
        <v>102868</v>
      </c>
      <c r="AO254" s="168">
        <v>3161</v>
      </c>
      <c r="AP254" s="169" t="s">
        <v>1448</v>
      </c>
      <c r="AQ254" s="148">
        <v>102868</v>
      </c>
      <c r="AS254" s="201">
        <v>3161</v>
      </c>
      <c r="AT254" s="202" t="s">
        <v>1449</v>
      </c>
      <c r="AU254" s="148">
        <v>102868</v>
      </c>
    </row>
    <row r="255" spans="1:47" ht="15" x14ac:dyDescent="0.25">
      <c r="A255" s="182">
        <v>3171</v>
      </c>
      <c r="B255" s="115" t="s">
        <v>1451</v>
      </c>
      <c r="C255" s="185">
        <v>1863000</v>
      </c>
      <c r="E255" s="168">
        <v>3171</v>
      </c>
      <c r="F255" s="169" t="s">
        <v>1452</v>
      </c>
      <c r="G255" s="148">
        <v>1863000</v>
      </c>
      <c r="I255" s="111">
        <v>3171</v>
      </c>
      <c r="J255" s="112" t="s">
        <v>1452</v>
      </c>
      <c r="K255" s="113">
        <v>1863000</v>
      </c>
      <c r="M255" s="168">
        <v>3171</v>
      </c>
      <c r="N255" s="169" t="s">
        <v>1452</v>
      </c>
      <c r="O255" s="148">
        <v>1863000</v>
      </c>
      <c r="Q255" s="168">
        <v>3171</v>
      </c>
      <c r="R255" s="169" t="s">
        <v>1452</v>
      </c>
      <c r="S255" s="148">
        <v>1863000</v>
      </c>
      <c r="U255" s="168">
        <v>3171</v>
      </c>
      <c r="V255" s="169" t="s">
        <v>1452</v>
      </c>
      <c r="W255" s="148">
        <v>1863000</v>
      </c>
      <c r="Y255" s="168">
        <v>3171</v>
      </c>
      <c r="Z255" s="169" t="s">
        <v>1452</v>
      </c>
      <c r="AA255" s="148">
        <v>1863000</v>
      </c>
      <c r="AC255" s="168">
        <v>3171</v>
      </c>
      <c r="AD255" s="169" t="s">
        <v>1452</v>
      </c>
      <c r="AE255" s="148">
        <v>1863000</v>
      </c>
      <c r="AG255" s="168">
        <v>3171</v>
      </c>
      <c r="AH255" s="169" t="s">
        <v>1452</v>
      </c>
      <c r="AI255" s="148">
        <v>1863000</v>
      </c>
      <c r="AJ255" s="181"/>
      <c r="AK255" s="168">
        <v>3171</v>
      </c>
      <c r="AL255" s="169" t="s">
        <v>1452</v>
      </c>
      <c r="AM255" s="148">
        <v>1863000</v>
      </c>
      <c r="AO255" s="168">
        <v>3171</v>
      </c>
      <c r="AP255" s="169" t="s">
        <v>1451</v>
      </c>
      <c r="AQ255" s="148">
        <v>1863000</v>
      </c>
      <c r="AS255" s="201">
        <v>3171</v>
      </c>
      <c r="AT255" s="202" t="s">
        <v>1452</v>
      </c>
      <c r="AU255" s="148">
        <v>1863000</v>
      </c>
    </row>
    <row r="256" spans="1:47" ht="15" x14ac:dyDescent="0.25">
      <c r="A256" s="182">
        <v>3181</v>
      </c>
      <c r="B256" s="115" t="s">
        <v>1453</v>
      </c>
      <c r="C256" s="119">
        <v>67512</v>
      </c>
      <c r="E256" s="168">
        <v>3181</v>
      </c>
      <c r="F256" s="169" t="s">
        <v>1454</v>
      </c>
      <c r="G256" s="148">
        <v>67512</v>
      </c>
      <c r="I256" s="111">
        <v>3181</v>
      </c>
      <c r="J256" s="112" t="s">
        <v>1455</v>
      </c>
      <c r="K256" s="113">
        <v>67512</v>
      </c>
      <c r="M256" s="168">
        <v>3181</v>
      </c>
      <c r="N256" s="169" t="s">
        <v>1454</v>
      </c>
      <c r="O256" s="148">
        <v>67512</v>
      </c>
      <c r="Q256" s="168">
        <v>3181</v>
      </c>
      <c r="R256" s="169" t="s">
        <v>1454</v>
      </c>
      <c r="S256" s="148">
        <v>67512</v>
      </c>
      <c r="U256" s="168">
        <v>3181</v>
      </c>
      <c r="V256" s="169" t="s">
        <v>1454</v>
      </c>
      <c r="W256" s="148">
        <v>72512</v>
      </c>
      <c r="Y256" s="168">
        <v>3181</v>
      </c>
      <c r="Z256" s="169" t="s">
        <v>1454</v>
      </c>
      <c r="AA256" s="148">
        <v>72512</v>
      </c>
      <c r="AC256" s="168">
        <v>3181</v>
      </c>
      <c r="AD256" s="169" t="s">
        <v>1454</v>
      </c>
      <c r="AE256" s="148">
        <v>72512</v>
      </c>
      <c r="AG256" s="168">
        <v>3181</v>
      </c>
      <c r="AH256" s="169" t="s">
        <v>1454</v>
      </c>
      <c r="AI256" s="148">
        <v>72512</v>
      </c>
      <c r="AJ256" s="181"/>
      <c r="AK256" s="168">
        <v>3181</v>
      </c>
      <c r="AL256" s="169" t="s">
        <v>1454</v>
      </c>
      <c r="AM256" s="148">
        <v>72512</v>
      </c>
      <c r="AO256" s="168">
        <v>3181</v>
      </c>
      <c r="AP256" s="169" t="s">
        <v>1453</v>
      </c>
      <c r="AQ256" s="148">
        <v>72512</v>
      </c>
      <c r="AS256" s="201">
        <v>3181</v>
      </c>
      <c r="AT256" s="202" t="s">
        <v>1454</v>
      </c>
      <c r="AU256" s="148">
        <v>74512</v>
      </c>
    </row>
    <row r="257" spans="1:47" ht="15" x14ac:dyDescent="0.25">
      <c r="A257" s="182">
        <v>3182</v>
      </c>
      <c r="B257" s="115" t="s">
        <v>1456</v>
      </c>
      <c r="C257" s="186">
        <v>1500</v>
      </c>
      <c r="E257" s="168">
        <v>3182</v>
      </c>
      <c r="F257" s="169" t="s">
        <v>1457</v>
      </c>
      <c r="G257" s="148">
        <v>1500</v>
      </c>
      <c r="I257" s="111">
        <v>3182</v>
      </c>
      <c r="J257" s="112" t="s">
        <v>1444</v>
      </c>
      <c r="K257" s="113">
        <v>1500</v>
      </c>
      <c r="M257" s="168">
        <v>3182</v>
      </c>
      <c r="N257" s="169" t="s">
        <v>1457</v>
      </c>
      <c r="O257" s="148">
        <v>1500</v>
      </c>
      <c r="Q257" s="168">
        <v>3182</v>
      </c>
      <c r="R257" s="169" t="s">
        <v>1457</v>
      </c>
      <c r="S257" s="148">
        <v>1500</v>
      </c>
      <c r="U257" s="168">
        <v>3182</v>
      </c>
      <c r="V257" s="169" t="s">
        <v>1457</v>
      </c>
      <c r="W257" s="148">
        <v>1500</v>
      </c>
      <c r="Y257" s="168">
        <v>3182</v>
      </c>
      <c r="Z257" s="169" t="s">
        <v>1457</v>
      </c>
      <c r="AA257" s="148">
        <v>1500</v>
      </c>
      <c r="AC257" s="168">
        <v>3182</v>
      </c>
      <c r="AD257" s="169" t="s">
        <v>1457</v>
      </c>
      <c r="AE257" s="148">
        <v>1500</v>
      </c>
      <c r="AG257" s="168">
        <v>3182</v>
      </c>
      <c r="AH257" s="169" t="s">
        <v>1457</v>
      </c>
      <c r="AI257" s="148">
        <v>1500</v>
      </c>
      <c r="AJ257" s="181"/>
      <c r="AK257" s="168">
        <v>3182</v>
      </c>
      <c r="AL257" s="169" t="s">
        <v>1457</v>
      </c>
      <c r="AM257" s="148">
        <v>1500</v>
      </c>
      <c r="AO257" s="168">
        <v>3182</v>
      </c>
      <c r="AP257" s="169" t="s">
        <v>1456</v>
      </c>
      <c r="AQ257" s="148">
        <v>1500</v>
      </c>
      <c r="AS257" s="201">
        <v>3182</v>
      </c>
      <c r="AT257" s="202" t="s">
        <v>1457</v>
      </c>
      <c r="AU257" s="148">
        <v>1500</v>
      </c>
    </row>
    <row r="258" spans="1:47" ht="15" x14ac:dyDescent="0.25">
      <c r="A258" s="182">
        <v>3221</v>
      </c>
      <c r="B258" s="115" t="s">
        <v>1458</v>
      </c>
      <c r="C258" s="119">
        <v>3012788</v>
      </c>
      <c r="E258" s="168">
        <v>3221</v>
      </c>
      <c r="F258" s="169" t="s">
        <v>1459</v>
      </c>
      <c r="G258" s="148">
        <v>3412788</v>
      </c>
      <c r="I258" s="111">
        <v>3221</v>
      </c>
      <c r="J258" s="112" t="s">
        <v>1460</v>
      </c>
      <c r="K258" s="113">
        <v>3412788</v>
      </c>
      <c r="M258" s="168">
        <v>3221</v>
      </c>
      <c r="N258" s="169" t="s">
        <v>1459</v>
      </c>
      <c r="O258" s="148">
        <v>3412788</v>
      </c>
      <c r="Q258" s="168">
        <v>3221</v>
      </c>
      <c r="R258" s="169" t="s">
        <v>1459</v>
      </c>
      <c r="S258" s="148">
        <v>3412788</v>
      </c>
      <c r="U258" s="168">
        <v>3221</v>
      </c>
      <c r="V258" s="169" t="s">
        <v>1459</v>
      </c>
      <c r="W258" s="148">
        <v>3412788</v>
      </c>
      <c r="Y258" s="168">
        <v>3221</v>
      </c>
      <c r="Z258" s="169" t="s">
        <v>1459</v>
      </c>
      <c r="AA258" s="148">
        <v>3286940.46</v>
      </c>
      <c r="AC258" s="168">
        <v>3221</v>
      </c>
      <c r="AD258" s="169" t="s">
        <v>1459</v>
      </c>
      <c r="AE258" s="148">
        <v>3286940.46</v>
      </c>
      <c r="AG258" s="168">
        <v>3221</v>
      </c>
      <c r="AH258" s="169" t="s">
        <v>1459</v>
      </c>
      <c r="AI258" s="148">
        <v>2986940.46</v>
      </c>
      <c r="AJ258" s="181"/>
      <c r="AK258" s="168">
        <v>3221</v>
      </c>
      <c r="AL258" s="169" t="s">
        <v>1459</v>
      </c>
      <c r="AM258" s="148">
        <v>2136940.46</v>
      </c>
      <c r="AO258" s="168">
        <v>3221</v>
      </c>
      <c r="AP258" s="169" t="s">
        <v>1458</v>
      </c>
      <c r="AQ258" s="148">
        <v>2136940.46</v>
      </c>
      <c r="AS258" s="201">
        <v>3221</v>
      </c>
      <c r="AT258" s="202" t="s">
        <v>1459</v>
      </c>
      <c r="AU258" s="148">
        <v>2136940.46</v>
      </c>
    </row>
    <row r="259" spans="1:47" ht="15" x14ac:dyDescent="0.25">
      <c r="A259" s="182">
        <v>3231</v>
      </c>
      <c r="B259" s="115" t="s">
        <v>1461</v>
      </c>
      <c r="C259" s="185">
        <v>75000</v>
      </c>
      <c r="E259" s="168">
        <v>3231</v>
      </c>
      <c r="F259" s="169" t="s">
        <v>1462</v>
      </c>
      <c r="G259" s="148">
        <v>75000</v>
      </c>
      <c r="I259" s="111">
        <v>3231</v>
      </c>
      <c r="J259" s="112" t="s">
        <v>1463</v>
      </c>
      <c r="K259" s="113">
        <v>75000</v>
      </c>
      <c r="M259" s="168">
        <v>3231</v>
      </c>
      <c r="N259" s="169" t="s">
        <v>1462</v>
      </c>
      <c r="O259" s="148">
        <v>75000</v>
      </c>
      <c r="Q259" s="168">
        <v>3231</v>
      </c>
      <c r="R259" s="169" t="s">
        <v>1462</v>
      </c>
      <c r="S259" s="148">
        <v>75000</v>
      </c>
      <c r="U259" s="168">
        <v>3231</v>
      </c>
      <c r="V259" s="169" t="s">
        <v>1462</v>
      </c>
      <c r="W259" s="148">
        <v>75000</v>
      </c>
      <c r="Y259" s="168">
        <v>3231</v>
      </c>
      <c r="Z259" s="169" t="s">
        <v>1462</v>
      </c>
      <c r="AA259" s="148">
        <v>75000</v>
      </c>
      <c r="AC259" s="168">
        <v>3231</v>
      </c>
      <c r="AD259" s="169" t="s">
        <v>1462</v>
      </c>
      <c r="AE259" s="148">
        <v>75000</v>
      </c>
      <c r="AG259" s="168">
        <v>3231</v>
      </c>
      <c r="AH259" s="169" t="s">
        <v>1462</v>
      </c>
      <c r="AI259" s="148">
        <v>75000</v>
      </c>
      <c r="AJ259" s="181"/>
      <c r="AK259" s="168">
        <v>3231</v>
      </c>
      <c r="AL259" s="169" t="s">
        <v>1462</v>
      </c>
      <c r="AM259" s="148">
        <v>275000</v>
      </c>
      <c r="AO259" s="168">
        <v>3231</v>
      </c>
      <c r="AP259" s="169" t="s">
        <v>1461</v>
      </c>
      <c r="AQ259" s="148">
        <v>275000</v>
      </c>
      <c r="AS259" s="201">
        <v>3231</v>
      </c>
      <c r="AT259" s="202" t="s">
        <v>1462</v>
      </c>
      <c r="AU259" s="148">
        <v>275000</v>
      </c>
    </row>
    <row r="260" spans="1:47" ht="15" x14ac:dyDescent="0.25">
      <c r="A260" s="182">
        <v>3233</v>
      </c>
      <c r="B260" s="115" t="s">
        <v>1464</v>
      </c>
      <c r="C260" s="119">
        <v>1081575</v>
      </c>
      <c r="E260" s="168">
        <v>3233</v>
      </c>
      <c r="F260" s="169" t="s">
        <v>1465</v>
      </c>
      <c r="G260" s="148">
        <v>1081575</v>
      </c>
      <c r="I260" s="111">
        <v>3233</v>
      </c>
      <c r="J260" s="112" t="s">
        <v>1466</v>
      </c>
      <c r="K260" s="113">
        <v>1081575</v>
      </c>
      <c r="M260" s="168">
        <v>3233</v>
      </c>
      <c r="N260" s="169" t="s">
        <v>1465</v>
      </c>
      <c r="O260" s="148">
        <v>1081575</v>
      </c>
      <c r="Q260" s="168">
        <v>3233</v>
      </c>
      <c r="R260" s="169" t="s">
        <v>1465</v>
      </c>
      <c r="S260" s="148">
        <v>1081575</v>
      </c>
      <c r="U260" s="168">
        <v>3233</v>
      </c>
      <c r="V260" s="169" t="s">
        <v>1465</v>
      </c>
      <c r="W260" s="148">
        <v>1081575</v>
      </c>
      <c r="Y260" s="168">
        <v>3233</v>
      </c>
      <c r="Z260" s="169" t="s">
        <v>1465</v>
      </c>
      <c r="AA260" s="148">
        <v>1081575</v>
      </c>
      <c r="AC260" s="168">
        <v>3233</v>
      </c>
      <c r="AD260" s="169" t="s">
        <v>1465</v>
      </c>
      <c r="AE260" s="148">
        <v>1081575</v>
      </c>
      <c r="AG260" s="168">
        <v>3233</v>
      </c>
      <c r="AH260" s="169" t="s">
        <v>1465</v>
      </c>
      <c r="AI260" s="148">
        <v>1081575</v>
      </c>
      <c r="AJ260" s="181"/>
      <c r="AK260" s="168">
        <v>3233</v>
      </c>
      <c r="AL260" s="169" t="s">
        <v>1465</v>
      </c>
      <c r="AM260" s="148">
        <v>1101575</v>
      </c>
      <c r="AO260" s="168">
        <v>3233</v>
      </c>
      <c r="AP260" s="169" t="s">
        <v>1464</v>
      </c>
      <c r="AQ260" s="148">
        <v>1101575</v>
      </c>
      <c r="AS260" s="201">
        <v>3233</v>
      </c>
      <c r="AT260" s="202" t="s">
        <v>1465</v>
      </c>
      <c r="AU260" s="148">
        <v>1101575</v>
      </c>
    </row>
    <row r="261" spans="1:47" ht="15" x14ac:dyDescent="0.25">
      <c r="A261" s="182">
        <v>3252</v>
      </c>
      <c r="B261" s="115" t="s">
        <v>1467</v>
      </c>
      <c r="C261" s="185">
        <v>1241000</v>
      </c>
      <c r="E261" s="168">
        <v>3252</v>
      </c>
      <c r="F261" s="169" t="s">
        <v>1468</v>
      </c>
      <c r="G261" s="148">
        <v>1241000</v>
      </c>
      <c r="I261" s="111">
        <v>3252</v>
      </c>
      <c r="J261" s="112" t="s">
        <v>1469</v>
      </c>
      <c r="K261" s="113">
        <v>3406000</v>
      </c>
      <c r="M261" s="168">
        <v>3252</v>
      </c>
      <c r="N261" s="169" t="s">
        <v>1468</v>
      </c>
      <c r="O261" s="148">
        <v>3406000</v>
      </c>
      <c r="Q261" s="168">
        <v>3252</v>
      </c>
      <c r="R261" s="169" t="s">
        <v>1468</v>
      </c>
      <c r="S261" s="148">
        <v>3406000</v>
      </c>
      <c r="U261" s="168">
        <v>3252</v>
      </c>
      <c r="V261" s="169" t="s">
        <v>1468</v>
      </c>
      <c r="W261" s="148">
        <v>3465904</v>
      </c>
      <c r="Y261" s="168">
        <v>3252</v>
      </c>
      <c r="Z261" s="169" t="s">
        <v>1468</v>
      </c>
      <c r="AA261" s="148">
        <v>3465904</v>
      </c>
      <c r="AC261" s="168">
        <v>3252</v>
      </c>
      <c r="AD261" s="169" t="s">
        <v>1468</v>
      </c>
      <c r="AE261" s="148">
        <v>3465904</v>
      </c>
      <c r="AG261" s="168">
        <v>3252</v>
      </c>
      <c r="AH261" s="169" t="s">
        <v>1468</v>
      </c>
      <c r="AI261" s="148">
        <v>3465904</v>
      </c>
      <c r="AJ261" s="181"/>
      <c r="AK261" s="168">
        <v>3252</v>
      </c>
      <c r="AL261" s="169" t="s">
        <v>1468</v>
      </c>
      <c r="AM261" s="148">
        <v>3465904</v>
      </c>
      <c r="AO261" s="168">
        <v>3252</v>
      </c>
      <c r="AP261" s="169" t="s">
        <v>1467</v>
      </c>
      <c r="AQ261" s="148">
        <v>3465904</v>
      </c>
      <c r="AS261" s="201">
        <v>3252</v>
      </c>
      <c r="AT261" s="202" t="s">
        <v>1468</v>
      </c>
      <c r="AU261" s="148">
        <v>3405904</v>
      </c>
    </row>
    <row r="262" spans="1:47" ht="15" x14ac:dyDescent="0.25">
      <c r="A262" s="182">
        <v>3261</v>
      </c>
      <c r="B262" s="115" t="s">
        <v>1470</v>
      </c>
      <c r="C262" s="119">
        <v>9206446</v>
      </c>
      <c r="E262" s="168">
        <v>3261</v>
      </c>
      <c r="F262" s="169" t="s">
        <v>1471</v>
      </c>
      <c r="G262" s="148">
        <v>9206446</v>
      </c>
      <c r="I262" s="111">
        <v>3261</v>
      </c>
      <c r="J262" s="112" t="s">
        <v>1472</v>
      </c>
      <c r="K262" s="113">
        <v>9206446</v>
      </c>
      <c r="M262" s="168">
        <v>3261</v>
      </c>
      <c r="N262" s="169" t="s">
        <v>1471</v>
      </c>
      <c r="O262" s="148">
        <v>9206446</v>
      </c>
      <c r="Q262" s="168">
        <v>3261</v>
      </c>
      <c r="R262" s="169" t="s">
        <v>1471</v>
      </c>
      <c r="S262" s="148">
        <v>9206446</v>
      </c>
      <c r="U262" s="168">
        <v>3261</v>
      </c>
      <c r="V262" s="169" t="s">
        <v>1471</v>
      </c>
      <c r="W262" s="148">
        <v>9206446</v>
      </c>
      <c r="Y262" s="168">
        <v>3261</v>
      </c>
      <c r="Z262" s="169" t="s">
        <v>1471</v>
      </c>
      <c r="AA262" s="148">
        <v>9760846</v>
      </c>
      <c r="AC262" s="168">
        <v>3261</v>
      </c>
      <c r="AD262" s="169" t="s">
        <v>1471</v>
      </c>
      <c r="AE262" s="148">
        <v>9760846</v>
      </c>
      <c r="AG262" s="168">
        <v>3261</v>
      </c>
      <c r="AH262" s="169" t="s">
        <v>1471</v>
      </c>
      <c r="AI262" s="148">
        <v>9760846</v>
      </c>
      <c r="AJ262" s="181"/>
      <c r="AK262" s="168">
        <v>3261</v>
      </c>
      <c r="AL262" s="169" t="s">
        <v>1471</v>
      </c>
      <c r="AM262" s="148">
        <v>9760846</v>
      </c>
      <c r="AO262" s="168">
        <v>3261</v>
      </c>
      <c r="AP262" s="169" t="s">
        <v>1470</v>
      </c>
      <c r="AQ262" s="148">
        <v>9760846</v>
      </c>
      <c r="AS262" s="201">
        <v>3261</v>
      </c>
      <c r="AT262" s="202" t="s">
        <v>1471</v>
      </c>
      <c r="AU262" s="148">
        <v>3895017</v>
      </c>
    </row>
    <row r="263" spans="1:47" ht="15" x14ac:dyDescent="0.25">
      <c r="A263" s="182">
        <v>3271</v>
      </c>
      <c r="B263" s="115" t="s">
        <v>1473</v>
      </c>
      <c r="C263" s="185">
        <v>560661</v>
      </c>
      <c r="E263" s="168">
        <v>3271</v>
      </c>
      <c r="F263" s="169" t="s">
        <v>1474</v>
      </c>
      <c r="G263" s="148">
        <v>560661</v>
      </c>
      <c r="I263" s="111">
        <v>3271</v>
      </c>
      <c r="J263" s="112" t="s">
        <v>1475</v>
      </c>
      <c r="K263" s="113">
        <v>560661</v>
      </c>
      <c r="M263" s="168">
        <v>3271</v>
      </c>
      <c r="N263" s="169" t="s">
        <v>1474</v>
      </c>
      <c r="O263" s="148">
        <v>560661</v>
      </c>
      <c r="Q263" s="168">
        <v>3271</v>
      </c>
      <c r="R263" s="169" t="s">
        <v>1474</v>
      </c>
      <c r="S263" s="148">
        <v>560661</v>
      </c>
      <c r="U263" s="168">
        <v>3271</v>
      </c>
      <c r="V263" s="169" t="s">
        <v>1474</v>
      </c>
      <c r="W263" s="148">
        <v>560661</v>
      </c>
      <c r="Y263" s="168">
        <v>3271</v>
      </c>
      <c r="Z263" s="169" t="s">
        <v>1474</v>
      </c>
      <c r="AA263" s="148">
        <v>560661</v>
      </c>
      <c r="AC263" s="168">
        <v>3271</v>
      </c>
      <c r="AD263" s="169" t="s">
        <v>1474</v>
      </c>
      <c r="AE263" s="148">
        <v>560661</v>
      </c>
      <c r="AG263" s="168">
        <v>3271</v>
      </c>
      <c r="AH263" s="169" t="s">
        <v>1474</v>
      </c>
      <c r="AI263" s="148">
        <v>560661</v>
      </c>
      <c r="AJ263" s="181"/>
      <c r="AK263" s="168">
        <v>3271</v>
      </c>
      <c r="AL263" s="169" t="s">
        <v>1474</v>
      </c>
      <c r="AM263" s="148">
        <v>560661</v>
      </c>
      <c r="AO263" s="168">
        <v>3271</v>
      </c>
      <c r="AP263" s="169" t="s">
        <v>1473</v>
      </c>
      <c r="AQ263" s="148">
        <v>560661</v>
      </c>
      <c r="AS263" s="201">
        <v>3271</v>
      </c>
      <c r="AT263" s="202" t="s">
        <v>1474</v>
      </c>
      <c r="AU263" s="148">
        <v>560661</v>
      </c>
    </row>
    <row r="264" spans="1:47" ht="15" x14ac:dyDescent="0.25">
      <c r="A264" s="182">
        <v>3291</v>
      </c>
      <c r="B264" s="115" t="s">
        <v>1476</v>
      </c>
      <c r="C264" s="119">
        <v>1228117.5</v>
      </c>
      <c r="E264" s="168">
        <v>3291</v>
      </c>
      <c r="F264" s="169" t="s">
        <v>1477</v>
      </c>
      <c r="G264" s="148">
        <v>1228117.5</v>
      </c>
      <c r="I264" s="111">
        <v>3291</v>
      </c>
      <c r="J264" s="112" t="s">
        <v>1478</v>
      </c>
      <c r="K264" s="113">
        <v>1228117.5</v>
      </c>
      <c r="M264" s="168">
        <v>3291</v>
      </c>
      <c r="N264" s="169" t="s">
        <v>1477</v>
      </c>
      <c r="O264" s="148">
        <v>1228117.5</v>
      </c>
      <c r="Q264" s="168">
        <v>3291</v>
      </c>
      <c r="R264" s="169" t="s">
        <v>1477</v>
      </c>
      <c r="S264" s="148">
        <v>1228117.5</v>
      </c>
      <c r="U264" s="168">
        <v>3291</v>
      </c>
      <c r="V264" s="169" t="s">
        <v>1477</v>
      </c>
      <c r="W264" s="148">
        <v>1228117.5</v>
      </c>
      <c r="Y264" s="168">
        <v>3291</v>
      </c>
      <c r="Z264" s="169" t="s">
        <v>1477</v>
      </c>
      <c r="AA264" s="148">
        <v>1228117.5</v>
      </c>
      <c r="AC264" s="168">
        <v>3291</v>
      </c>
      <c r="AD264" s="169" t="s">
        <v>1477</v>
      </c>
      <c r="AE264" s="148">
        <v>1268117.5</v>
      </c>
      <c r="AG264" s="168">
        <v>3291</v>
      </c>
      <c r="AH264" s="169" t="s">
        <v>1477</v>
      </c>
      <c r="AI264" s="148">
        <v>1268117.5</v>
      </c>
      <c r="AJ264" s="181"/>
      <c r="AK264" s="168">
        <v>3291</v>
      </c>
      <c r="AL264" s="169" t="s">
        <v>1477</v>
      </c>
      <c r="AM264" s="148">
        <v>1268117.5</v>
      </c>
      <c r="AO264" s="168">
        <v>3291</v>
      </c>
      <c r="AP264" s="169" t="s">
        <v>1476</v>
      </c>
      <c r="AQ264" s="148">
        <v>1268117.5</v>
      </c>
      <c r="AS264" s="201">
        <v>3291</v>
      </c>
      <c r="AT264" s="202" t="s">
        <v>1477</v>
      </c>
      <c r="AU264" s="148">
        <v>1214117.5</v>
      </c>
    </row>
    <row r="265" spans="1:47" ht="15" x14ac:dyDescent="0.25">
      <c r="A265" s="182">
        <v>3311</v>
      </c>
      <c r="B265" s="115" t="s">
        <v>1479</v>
      </c>
      <c r="C265" s="185">
        <v>350987.5</v>
      </c>
      <c r="E265" s="168">
        <v>3311</v>
      </c>
      <c r="F265" s="169" t="s">
        <v>1480</v>
      </c>
      <c r="G265" s="148">
        <v>350987.5</v>
      </c>
      <c r="I265" s="111">
        <v>3311</v>
      </c>
      <c r="J265" s="112" t="s">
        <v>1481</v>
      </c>
      <c r="K265" s="113">
        <v>350987.5</v>
      </c>
      <c r="M265" s="168">
        <v>3311</v>
      </c>
      <c r="N265" s="169" t="s">
        <v>1480</v>
      </c>
      <c r="O265" s="148">
        <v>350987.5</v>
      </c>
      <c r="Q265" s="168">
        <v>3311</v>
      </c>
      <c r="R265" s="169" t="s">
        <v>1480</v>
      </c>
      <c r="S265" s="148">
        <v>350987.5</v>
      </c>
      <c r="U265" s="168">
        <v>3311</v>
      </c>
      <c r="V265" s="169" t="s">
        <v>1480</v>
      </c>
      <c r="W265" s="148">
        <v>665987.5</v>
      </c>
      <c r="Y265" s="168">
        <v>3311</v>
      </c>
      <c r="Z265" s="169" t="s">
        <v>1480</v>
      </c>
      <c r="AA265" s="148">
        <v>2665987.5</v>
      </c>
      <c r="AC265" s="168">
        <v>3311</v>
      </c>
      <c r="AD265" s="169" t="s">
        <v>1480</v>
      </c>
      <c r="AE265" s="148">
        <v>2665987.5</v>
      </c>
      <c r="AG265" s="168">
        <v>3311</v>
      </c>
      <c r="AH265" s="169" t="s">
        <v>1480</v>
      </c>
      <c r="AI265" s="148">
        <v>2653987.5</v>
      </c>
      <c r="AJ265" s="181"/>
      <c r="AK265" s="168">
        <v>3311</v>
      </c>
      <c r="AL265" s="169" t="s">
        <v>1480</v>
      </c>
      <c r="AM265" s="148">
        <v>2653987.5</v>
      </c>
      <c r="AO265" s="168">
        <v>3311</v>
      </c>
      <c r="AP265" s="169" t="s">
        <v>1479</v>
      </c>
      <c r="AQ265" s="148">
        <v>2653987.5</v>
      </c>
      <c r="AS265" s="201">
        <v>3311</v>
      </c>
      <c r="AT265" s="202" t="s">
        <v>1480</v>
      </c>
      <c r="AU265" s="148">
        <v>2653987.5</v>
      </c>
    </row>
    <row r="266" spans="1:47" ht="15" x14ac:dyDescent="0.25">
      <c r="A266" s="182">
        <v>3313</v>
      </c>
      <c r="B266" s="115" t="s">
        <v>1482</v>
      </c>
      <c r="C266" s="185">
        <v>288144</v>
      </c>
      <c r="E266" s="168">
        <v>3313</v>
      </c>
      <c r="F266" s="169" t="s">
        <v>1483</v>
      </c>
      <c r="G266" s="148">
        <v>288144</v>
      </c>
      <c r="I266" s="111">
        <v>3313</v>
      </c>
      <c r="J266" s="112" t="s">
        <v>1484</v>
      </c>
      <c r="K266" s="113">
        <v>288144</v>
      </c>
      <c r="M266" s="168">
        <v>3313</v>
      </c>
      <c r="N266" s="169" t="s">
        <v>1483</v>
      </c>
      <c r="O266" s="148">
        <v>288144</v>
      </c>
      <c r="Q266" s="168">
        <v>3313</v>
      </c>
      <c r="R266" s="169" t="s">
        <v>1483</v>
      </c>
      <c r="S266" s="148">
        <v>288144</v>
      </c>
      <c r="U266" s="168">
        <v>3313</v>
      </c>
      <c r="V266" s="169" t="s">
        <v>1483</v>
      </c>
      <c r="W266" s="148">
        <v>288144</v>
      </c>
      <c r="Y266" s="168">
        <v>3313</v>
      </c>
      <c r="Z266" s="169" t="s">
        <v>1483</v>
      </c>
      <c r="AA266" s="148">
        <v>288144</v>
      </c>
      <c r="AC266" s="168">
        <v>3313</v>
      </c>
      <c r="AD266" s="169" t="s">
        <v>1483</v>
      </c>
      <c r="AE266" s="148">
        <v>288144</v>
      </c>
      <c r="AG266" s="168">
        <v>3313</v>
      </c>
      <c r="AH266" s="169" t="s">
        <v>1483</v>
      </c>
      <c r="AI266" s="148">
        <v>288144</v>
      </c>
      <c r="AJ266" s="181"/>
      <c r="AK266" s="168">
        <v>3313</v>
      </c>
      <c r="AL266" s="169" t="s">
        <v>1483</v>
      </c>
      <c r="AM266" s="148">
        <v>288144</v>
      </c>
      <c r="AO266" s="168">
        <v>3313</v>
      </c>
      <c r="AP266" s="169" t="s">
        <v>1482</v>
      </c>
      <c r="AQ266" s="148">
        <v>288144</v>
      </c>
      <c r="AS266" s="201">
        <v>3313</v>
      </c>
      <c r="AT266" s="202" t="s">
        <v>1483</v>
      </c>
      <c r="AU266" s="148">
        <v>288144</v>
      </c>
    </row>
    <row r="267" spans="1:47" ht="15" x14ac:dyDescent="0.25">
      <c r="A267" s="182">
        <v>3314</v>
      </c>
      <c r="B267" s="115" t="s">
        <v>1485</v>
      </c>
      <c r="C267" s="119">
        <v>250000</v>
      </c>
      <c r="E267" s="168">
        <v>3314</v>
      </c>
      <c r="F267" s="169" t="s">
        <v>1486</v>
      </c>
      <c r="G267" s="148">
        <v>250000</v>
      </c>
      <c r="I267" s="111">
        <v>3314</v>
      </c>
      <c r="J267" s="112" t="s">
        <v>1487</v>
      </c>
      <c r="K267" s="113">
        <v>250000</v>
      </c>
      <c r="M267" s="168">
        <v>3314</v>
      </c>
      <c r="N267" s="169" t="s">
        <v>1486</v>
      </c>
      <c r="O267" s="148">
        <v>250000</v>
      </c>
      <c r="Q267" s="168">
        <v>3314</v>
      </c>
      <c r="R267" s="169" t="s">
        <v>1486</v>
      </c>
      <c r="S267" s="148">
        <v>250000</v>
      </c>
      <c r="U267" s="168">
        <v>3314</v>
      </c>
      <c r="V267" s="169" t="s">
        <v>1486</v>
      </c>
      <c r="W267" s="148">
        <v>250000</v>
      </c>
      <c r="Y267" s="168">
        <v>3314</v>
      </c>
      <c r="Z267" s="169" t="s">
        <v>1486</v>
      </c>
      <c r="AA267" s="148">
        <v>250000</v>
      </c>
      <c r="AC267" s="168">
        <v>3314</v>
      </c>
      <c r="AD267" s="169" t="s">
        <v>1486</v>
      </c>
      <c r="AE267" s="148">
        <v>250000</v>
      </c>
      <c r="AG267" s="168">
        <v>3314</v>
      </c>
      <c r="AH267" s="169" t="s">
        <v>1486</v>
      </c>
      <c r="AI267" s="148">
        <v>250000</v>
      </c>
      <c r="AJ267" s="181"/>
      <c r="AK267" s="168">
        <v>3314</v>
      </c>
      <c r="AL267" s="169" t="s">
        <v>1486</v>
      </c>
      <c r="AM267" s="148">
        <v>250000</v>
      </c>
      <c r="AO267" s="168">
        <v>3314</v>
      </c>
      <c r="AP267" s="169" t="s">
        <v>1485</v>
      </c>
      <c r="AQ267" s="148">
        <v>250000</v>
      </c>
      <c r="AS267" s="201">
        <v>3314</v>
      </c>
      <c r="AT267" s="202" t="s">
        <v>1486</v>
      </c>
      <c r="AU267" s="148">
        <v>250000</v>
      </c>
    </row>
    <row r="268" spans="1:47" ht="15" x14ac:dyDescent="0.25">
      <c r="A268" s="182">
        <v>3321</v>
      </c>
      <c r="B268" s="115" t="s">
        <v>1488</v>
      </c>
      <c r="C268" s="185">
        <v>11952682</v>
      </c>
      <c r="E268" s="168">
        <v>3321</v>
      </c>
      <c r="F268" s="169" t="s">
        <v>1489</v>
      </c>
      <c r="G268" s="148">
        <v>13269683.17</v>
      </c>
      <c r="I268" s="111">
        <v>3321</v>
      </c>
      <c r="J268" s="112" t="s">
        <v>1490</v>
      </c>
      <c r="K268" s="113">
        <v>14312808.59</v>
      </c>
      <c r="M268" s="168">
        <v>3321</v>
      </c>
      <c r="N268" s="169" t="s">
        <v>1489</v>
      </c>
      <c r="O268" s="148">
        <v>14312808.59</v>
      </c>
      <c r="Q268" s="168">
        <v>3321</v>
      </c>
      <c r="R268" s="169" t="s">
        <v>1489</v>
      </c>
      <c r="S268" s="148">
        <v>48533090.469999999</v>
      </c>
      <c r="U268" s="168">
        <v>3321</v>
      </c>
      <c r="V268" s="169" t="s">
        <v>1489</v>
      </c>
      <c r="W268" s="148">
        <v>48533090.469999999</v>
      </c>
      <c r="Y268" s="168">
        <v>3321</v>
      </c>
      <c r="Z268" s="169" t="s">
        <v>1489</v>
      </c>
      <c r="AA268" s="148">
        <v>46539976.469999999</v>
      </c>
      <c r="AC268" s="168">
        <v>3321</v>
      </c>
      <c r="AD268" s="169" t="s">
        <v>1489</v>
      </c>
      <c r="AE268" s="148">
        <v>46539976.469999999</v>
      </c>
      <c r="AG268" s="168">
        <v>3321</v>
      </c>
      <c r="AH268" s="169" t="s">
        <v>1489</v>
      </c>
      <c r="AI268" s="148">
        <v>43482534.579999998</v>
      </c>
      <c r="AJ268" s="181"/>
      <c r="AK268" s="168">
        <v>3321</v>
      </c>
      <c r="AL268" s="169" t="s">
        <v>1489</v>
      </c>
      <c r="AM268" s="148">
        <v>43448534.579999998</v>
      </c>
      <c r="AO268" s="168">
        <v>3321</v>
      </c>
      <c r="AP268" s="169" t="s">
        <v>1488</v>
      </c>
      <c r="AQ268" s="148">
        <v>43448534.579999998</v>
      </c>
      <c r="AS268" s="201">
        <v>3321</v>
      </c>
      <c r="AT268" s="202" t="s">
        <v>1489</v>
      </c>
      <c r="AU268" s="148">
        <v>44275534.579999998</v>
      </c>
    </row>
    <row r="269" spans="1:47" ht="15" x14ac:dyDescent="0.25">
      <c r="A269" s="182">
        <v>3331</v>
      </c>
      <c r="B269" s="115" t="s">
        <v>1491</v>
      </c>
      <c r="C269" s="185">
        <v>881800</v>
      </c>
      <c r="E269" s="168">
        <v>3331</v>
      </c>
      <c r="F269" s="169" t="s">
        <v>1491</v>
      </c>
      <c r="G269" s="148">
        <v>881800</v>
      </c>
      <c r="I269" s="111">
        <v>3331</v>
      </c>
      <c r="J269" s="112" t="s">
        <v>1492</v>
      </c>
      <c r="K269" s="113">
        <v>881800</v>
      </c>
      <c r="M269" s="168">
        <v>3331</v>
      </c>
      <c r="N269" s="169" t="s">
        <v>1491</v>
      </c>
      <c r="O269" s="148">
        <v>881800</v>
      </c>
      <c r="Q269" s="168">
        <v>3331</v>
      </c>
      <c r="R269" s="169" t="s">
        <v>1491</v>
      </c>
      <c r="S269" s="148">
        <v>881800</v>
      </c>
      <c r="U269" s="168">
        <v>3331</v>
      </c>
      <c r="V269" s="169" t="s">
        <v>1491</v>
      </c>
      <c r="W269" s="148">
        <v>1233362</v>
      </c>
      <c r="Y269" s="168">
        <v>3331</v>
      </c>
      <c r="Z269" s="169" t="s">
        <v>1491</v>
      </c>
      <c r="AA269" s="148">
        <v>1019117</v>
      </c>
      <c r="AC269" s="168">
        <v>3331</v>
      </c>
      <c r="AD269" s="169" t="s">
        <v>1491</v>
      </c>
      <c r="AE269" s="148">
        <v>1019117</v>
      </c>
      <c r="AG269" s="168">
        <v>3331</v>
      </c>
      <c r="AH269" s="169" t="s">
        <v>1491</v>
      </c>
      <c r="AI269" s="148">
        <v>984117</v>
      </c>
      <c r="AJ269" s="181"/>
      <c r="AK269" s="168">
        <v>3331</v>
      </c>
      <c r="AL269" s="169" t="s">
        <v>1491</v>
      </c>
      <c r="AM269" s="148">
        <v>984117</v>
      </c>
      <c r="AO269" s="168">
        <v>3331</v>
      </c>
      <c r="AP269" s="169" t="s">
        <v>1493</v>
      </c>
      <c r="AQ269" s="148">
        <v>984117</v>
      </c>
      <c r="AS269" s="201">
        <v>3331</v>
      </c>
      <c r="AT269" s="202" t="s">
        <v>1491</v>
      </c>
      <c r="AU269" s="148">
        <v>1034117</v>
      </c>
    </row>
    <row r="270" spans="1:47" ht="15" x14ac:dyDescent="0.25">
      <c r="A270" s="182">
        <v>3332</v>
      </c>
      <c r="B270" s="115" t="s">
        <v>1494</v>
      </c>
      <c r="C270" s="185">
        <v>1000000</v>
      </c>
      <c r="E270" s="168">
        <v>3332</v>
      </c>
      <c r="F270" s="169" t="s">
        <v>1495</v>
      </c>
      <c r="G270" s="148">
        <v>1000000</v>
      </c>
      <c r="I270" s="111">
        <v>3332</v>
      </c>
      <c r="J270" s="112" t="s">
        <v>1495</v>
      </c>
      <c r="K270" s="113">
        <v>1000000</v>
      </c>
      <c r="M270" s="168">
        <v>3332</v>
      </c>
      <c r="N270" s="169" t="s">
        <v>1495</v>
      </c>
      <c r="O270" s="148">
        <v>1000000</v>
      </c>
      <c r="Q270" s="168">
        <v>3332</v>
      </c>
      <c r="R270" s="169" t="s">
        <v>1495</v>
      </c>
      <c r="S270" s="148">
        <v>1000000</v>
      </c>
      <c r="U270" s="168">
        <v>3332</v>
      </c>
      <c r="V270" s="169" t="s">
        <v>1495</v>
      </c>
      <c r="W270" s="148">
        <v>1000000</v>
      </c>
      <c r="Y270" s="168">
        <v>3332</v>
      </c>
      <c r="Z270" s="169" t="s">
        <v>1495</v>
      </c>
      <c r="AA270" s="148">
        <v>1000000</v>
      </c>
      <c r="AC270" s="168">
        <v>3332</v>
      </c>
      <c r="AD270" s="169" t="s">
        <v>1495</v>
      </c>
      <c r="AE270" s="148">
        <v>1000000</v>
      </c>
      <c r="AG270" s="168">
        <v>3332</v>
      </c>
      <c r="AH270" s="169" t="s">
        <v>1495</v>
      </c>
      <c r="AI270" s="148">
        <v>1000000</v>
      </c>
      <c r="AJ270" s="181"/>
      <c r="AK270" s="168">
        <v>3332</v>
      </c>
      <c r="AL270" s="169" t="s">
        <v>1495</v>
      </c>
      <c r="AM270" s="148">
        <v>1000000</v>
      </c>
      <c r="AO270" s="168">
        <v>3332</v>
      </c>
      <c r="AP270" s="169" t="s">
        <v>1494</v>
      </c>
      <c r="AQ270" s="148">
        <v>1000000</v>
      </c>
      <c r="AS270" s="201">
        <v>3332</v>
      </c>
      <c r="AT270" s="202" t="s">
        <v>1495</v>
      </c>
      <c r="AU270" s="148">
        <v>1000000</v>
      </c>
    </row>
    <row r="271" spans="1:47" ht="15" x14ac:dyDescent="0.25">
      <c r="A271" s="182">
        <v>3341</v>
      </c>
      <c r="B271" s="115" t="s">
        <v>1496</v>
      </c>
      <c r="C271" s="119">
        <v>1490799</v>
      </c>
      <c r="E271" s="168">
        <v>3341</v>
      </c>
      <c r="F271" s="169" t="s">
        <v>1497</v>
      </c>
      <c r="G271" s="148">
        <v>1490799</v>
      </c>
      <c r="I271" s="111">
        <v>3341</v>
      </c>
      <c r="J271" s="112" t="s">
        <v>1484</v>
      </c>
      <c r="K271" s="113">
        <v>1490799</v>
      </c>
      <c r="M271" s="168">
        <v>3341</v>
      </c>
      <c r="N271" s="169" t="s">
        <v>1497</v>
      </c>
      <c r="O271" s="148">
        <v>1490799</v>
      </c>
      <c r="Q271" s="168">
        <v>3341</v>
      </c>
      <c r="R271" s="169" t="s">
        <v>1497</v>
      </c>
      <c r="S271" s="148">
        <v>1510799</v>
      </c>
      <c r="U271" s="168">
        <v>3341</v>
      </c>
      <c r="V271" s="169" t="s">
        <v>1497</v>
      </c>
      <c r="W271" s="148">
        <v>1860799</v>
      </c>
      <c r="Y271" s="168">
        <v>3341</v>
      </c>
      <c r="Z271" s="169" t="s">
        <v>1497</v>
      </c>
      <c r="AA271" s="148">
        <v>1860799</v>
      </c>
      <c r="AC271" s="168">
        <v>3341</v>
      </c>
      <c r="AD271" s="169" t="s">
        <v>1497</v>
      </c>
      <c r="AE271" s="148">
        <v>1810799</v>
      </c>
      <c r="AG271" s="168">
        <v>3341</v>
      </c>
      <c r="AH271" s="169" t="s">
        <v>1497</v>
      </c>
      <c r="AI271" s="148">
        <v>1730799</v>
      </c>
      <c r="AJ271" s="181"/>
      <c r="AK271" s="168">
        <v>3341</v>
      </c>
      <c r="AL271" s="169" t="s">
        <v>1497</v>
      </c>
      <c r="AM271" s="148">
        <v>1638799</v>
      </c>
      <c r="AO271" s="168">
        <v>3341</v>
      </c>
      <c r="AP271" s="169" t="s">
        <v>1496</v>
      </c>
      <c r="AQ271" s="148">
        <v>1638799</v>
      </c>
      <c r="AS271" s="201">
        <v>3341</v>
      </c>
      <c r="AT271" s="202" t="s">
        <v>1497</v>
      </c>
      <c r="AU271" s="148">
        <v>1656799</v>
      </c>
    </row>
    <row r="272" spans="1:47" ht="15" x14ac:dyDescent="0.25">
      <c r="A272" s="182">
        <v>3351</v>
      </c>
      <c r="B272" s="115" t="s">
        <v>1498</v>
      </c>
      <c r="C272" s="185">
        <v>219569</v>
      </c>
      <c r="E272" s="168">
        <v>3351</v>
      </c>
      <c r="F272" s="169" t="s">
        <v>1499</v>
      </c>
      <c r="G272" s="148">
        <v>219569</v>
      </c>
      <c r="I272" s="111">
        <v>3351</v>
      </c>
      <c r="J272" s="112" t="s">
        <v>1500</v>
      </c>
      <c r="K272" s="113">
        <v>219569</v>
      </c>
      <c r="M272" s="168">
        <v>3351</v>
      </c>
      <c r="N272" s="169" t="s">
        <v>1499</v>
      </c>
      <c r="O272" s="148">
        <v>219569</v>
      </c>
      <c r="Q272" s="168">
        <v>3351</v>
      </c>
      <c r="R272" s="169" t="s">
        <v>1499</v>
      </c>
      <c r="S272" s="148">
        <v>219569</v>
      </c>
      <c r="U272" s="168">
        <v>3351</v>
      </c>
      <c r="V272" s="169" t="s">
        <v>1499</v>
      </c>
      <c r="W272" s="148">
        <v>202007</v>
      </c>
      <c r="Y272" s="168">
        <v>3351</v>
      </c>
      <c r="Z272" s="169" t="s">
        <v>1499</v>
      </c>
      <c r="AA272" s="148">
        <v>202007</v>
      </c>
      <c r="AC272" s="168">
        <v>3351</v>
      </c>
      <c r="AD272" s="169" t="s">
        <v>1499</v>
      </c>
      <c r="AE272" s="148">
        <v>202007</v>
      </c>
      <c r="AG272" s="168">
        <v>3351</v>
      </c>
      <c r="AH272" s="169" t="s">
        <v>1499</v>
      </c>
      <c r="AI272" s="148">
        <v>170007</v>
      </c>
      <c r="AJ272" s="181"/>
      <c r="AK272" s="168">
        <v>3351</v>
      </c>
      <c r="AL272" s="169" t="s">
        <v>1499</v>
      </c>
      <c r="AM272" s="148">
        <v>170007</v>
      </c>
      <c r="AO272" s="168">
        <v>3351</v>
      </c>
      <c r="AP272" s="169" t="s">
        <v>1498</v>
      </c>
      <c r="AQ272" s="148">
        <v>170007</v>
      </c>
      <c r="AS272" s="201">
        <v>3351</v>
      </c>
      <c r="AT272" s="202" t="s">
        <v>1499</v>
      </c>
      <c r="AU272" s="148">
        <v>16507</v>
      </c>
    </row>
    <row r="273" spans="1:47" ht="15" x14ac:dyDescent="0.25">
      <c r="A273" s="182">
        <v>3361</v>
      </c>
      <c r="B273" s="115" t="s">
        <v>1501</v>
      </c>
      <c r="C273" s="185">
        <v>1081003</v>
      </c>
      <c r="E273" s="168">
        <v>3361</v>
      </c>
      <c r="F273" s="169" t="s">
        <v>1502</v>
      </c>
      <c r="G273" s="148">
        <v>1076003</v>
      </c>
      <c r="I273" s="111">
        <v>3361</v>
      </c>
      <c r="J273" s="112" t="s">
        <v>1503</v>
      </c>
      <c r="K273" s="113">
        <v>1176003</v>
      </c>
      <c r="M273" s="168">
        <v>3361</v>
      </c>
      <c r="N273" s="169" t="s">
        <v>1502</v>
      </c>
      <c r="O273" s="148">
        <v>1176003</v>
      </c>
      <c r="Q273" s="168">
        <v>3361</v>
      </c>
      <c r="R273" s="169" t="s">
        <v>1502</v>
      </c>
      <c r="S273" s="148">
        <v>1176003</v>
      </c>
      <c r="U273" s="168">
        <v>3361</v>
      </c>
      <c r="V273" s="169" t="s">
        <v>1502</v>
      </c>
      <c r="W273" s="148">
        <v>1161178</v>
      </c>
      <c r="Y273" s="168">
        <v>3361</v>
      </c>
      <c r="Z273" s="169" t="s">
        <v>1502</v>
      </c>
      <c r="AA273" s="148">
        <v>1261178</v>
      </c>
      <c r="AC273" s="168">
        <v>3361</v>
      </c>
      <c r="AD273" s="169" t="s">
        <v>1502</v>
      </c>
      <c r="AE273" s="148">
        <v>1255678</v>
      </c>
      <c r="AG273" s="168">
        <v>3361</v>
      </c>
      <c r="AH273" s="169" t="s">
        <v>1502</v>
      </c>
      <c r="AI273" s="148">
        <v>1454678</v>
      </c>
      <c r="AJ273" s="181"/>
      <c r="AK273" s="168">
        <v>3361</v>
      </c>
      <c r="AL273" s="169" t="s">
        <v>1502</v>
      </c>
      <c r="AM273" s="148">
        <v>1406943</v>
      </c>
      <c r="AO273" s="168">
        <v>3361</v>
      </c>
      <c r="AP273" s="169" t="s">
        <v>1501</v>
      </c>
      <c r="AQ273" s="148">
        <v>1406943</v>
      </c>
      <c r="AS273" s="201">
        <v>3361</v>
      </c>
      <c r="AT273" s="202" t="s">
        <v>1502</v>
      </c>
      <c r="AU273" s="148">
        <v>1500943</v>
      </c>
    </row>
    <row r="274" spans="1:47" ht="15" x14ac:dyDescent="0.25">
      <c r="A274" s="182">
        <v>3371</v>
      </c>
      <c r="B274" s="115" t="s">
        <v>1504</v>
      </c>
      <c r="C274" s="185">
        <v>50000</v>
      </c>
      <c r="E274" s="168">
        <v>3371</v>
      </c>
      <c r="F274" s="169" t="s">
        <v>1505</v>
      </c>
      <c r="G274" s="148">
        <v>50000</v>
      </c>
      <c r="I274" s="111">
        <v>3371</v>
      </c>
      <c r="J274" s="112" t="s">
        <v>1506</v>
      </c>
      <c r="K274" s="113">
        <v>50000</v>
      </c>
      <c r="M274" s="168">
        <v>3371</v>
      </c>
      <c r="N274" s="169" t="s">
        <v>1505</v>
      </c>
      <c r="O274" s="148">
        <v>50000</v>
      </c>
      <c r="Q274" s="168">
        <v>3371</v>
      </c>
      <c r="R274" s="169" t="s">
        <v>1505</v>
      </c>
      <c r="S274" s="148">
        <v>50000</v>
      </c>
      <c r="U274" s="168">
        <v>3371</v>
      </c>
      <c r="V274" s="169" t="s">
        <v>1505</v>
      </c>
      <c r="W274" s="148">
        <v>50000</v>
      </c>
      <c r="Y274" s="168">
        <v>3371</v>
      </c>
      <c r="Z274" s="169" t="s">
        <v>1505</v>
      </c>
      <c r="AA274" s="148">
        <v>50000</v>
      </c>
      <c r="AC274" s="168">
        <v>3371</v>
      </c>
      <c r="AD274" s="169" t="s">
        <v>1505</v>
      </c>
      <c r="AE274" s="148">
        <v>50000</v>
      </c>
      <c r="AG274" s="168">
        <v>3371</v>
      </c>
      <c r="AH274" s="169" t="s">
        <v>1505</v>
      </c>
      <c r="AI274" s="148">
        <v>50000</v>
      </c>
      <c r="AJ274" s="181"/>
      <c r="AK274" s="168">
        <v>3371</v>
      </c>
      <c r="AL274" s="169" t="s">
        <v>1505</v>
      </c>
      <c r="AM274" s="148">
        <v>50000</v>
      </c>
      <c r="AO274" s="168">
        <v>3371</v>
      </c>
      <c r="AP274" s="169" t="s">
        <v>1504</v>
      </c>
      <c r="AQ274" s="148">
        <v>50000</v>
      </c>
      <c r="AS274" s="201">
        <v>3371</v>
      </c>
      <c r="AT274" s="202" t="s">
        <v>1505</v>
      </c>
      <c r="AU274" s="148">
        <v>50000</v>
      </c>
    </row>
    <row r="275" spans="1:47" ht="15" x14ac:dyDescent="0.25">
      <c r="A275" s="182">
        <v>3391</v>
      </c>
      <c r="B275" s="115" t="s">
        <v>1507</v>
      </c>
      <c r="C275" s="185">
        <v>5083369</v>
      </c>
      <c r="E275" s="168">
        <v>3391</v>
      </c>
      <c r="F275" s="169" t="s">
        <v>1508</v>
      </c>
      <c r="G275" s="148">
        <v>7026030.4199999999</v>
      </c>
      <c r="I275" s="111">
        <v>3391</v>
      </c>
      <c r="J275" s="112" t="s">
        <v>1509</v>
      </c>
      <c r="K275" s="113">
        <v>10026030.42</v>
      </c>
      <c r="M275" s="168">
        <v>3391</v>
      </c>
      <c r="N275" s="169" t="s">
        <v>1508</v>
      </c>
      <c r="O275" s="148">
        <v>10026030.42</v>
      </c>
      <c r="Q275" s="168">
        <v>3391</v>
      </c>
      <c r="R275" s="169" t="s">
        <v>1508</v>
      </c>
      <c r="S275" s="148">
        <v>9326030.4199999999</v>
      </c>
      <c r="U275" s="168">
        <v>3391</v>
      </c>
      <c r="V275" s="169" t="s">
        <v>1508</v>
      </c>
      <c r="W275" s="148">
        <v>9326030.4199999999</v>
      </c>
      <c r="Y275" s="168">
        <v>3391</v>
      </c>
      <c r="Z275" s="169" t="s">
        <v>1508</v>
      </c>
      <c r="AA275" s="148">
        <v>9326030.4199999999</v>
      </c>
      <c r="AC275" s="168">
        <v>3391</v>
      </c>
      <c r="AD275" s="169" t="s">
        <v>1508</v>
      </c>
      <c r="AE275" s="148">
        <v>8896030.4199999999</v>
      </c>
      <c r="AG275" s="168">
        <v>3391</v>
      </c>
      <c r="AH275" s="169" t="s">
        <v>1508</v>
      </c>
      <c r="AI275" s="148">
        <v>8796030.4199999999</v>
      </c>
      <c r="AJ275" s="181"/>
      <c r="AK275" s="168">
        <v>3391</v>
      </c>
      <c r="AL275" s="169" t="s">
        <v>1508</v>
      </c>
      <c r="AM275" s="148">
        <v>8796030.4199999999</v>
      </c>
      <c r="AO275" s="168">
        <v>3391</v>
      </c>
      <c r="AP275" s="169" t="s">
        <v>1507</v>
      </c>
      <c r="AQ275" s="148">
        <v>8796030.4199999999</v>
      </c>
      <c r="AS275" s="201">
        <v>3391</v>
      </c>
      <c r="AT275" s="202" t="s">
        <v>1508</v>
      </c>
      <c r="AU275" s="148">
        <v>8244030.4199999999</v>
      </c>
    </row>
    <row r="276" spans="1:47" ht="15" x14ac:dyDescent="0.25">
      <c r="A276" s="182">
        <v>3411</v>
      </c>
      <c r="B276" s="115" t="s">
        <v>1510</v>
      </c>
      <c r="C276" s="185">
        <v>672750</v>
      </c>
      <c r="E276" s="168">
        <v>3411</v>
      </c>
      <c r="F276" s="169" t="s">
        <v>1511</v>
      </c>
      <c r="G276" s="148">
        <v>672750</v>
      </c>
      <c r="I276" s="111">
        <v>3411</v>
      </c>
      <c r="J276" s="112" t="s">
        <v>1512</v>
      </c>
      <c r="K276" s="113">
        <v>672750</v>
      </c>
      <c r="M276" s="168">
        <v>3411</v>
      </c>
      <c r="N276" s="169" t="s">
        <v>1511</v>
      </c>
      <c r="O276" s="148">
        <v>672750</v>
      </c>
      <c r="Q276" s="168">
        <v>3411</v>
      </c>
      <c r="R276" s="169" t="s">
        <v>1511</v>
      </c>
      <c r="S276" s="148">
        <v>672750</v>
      </c>
      <c r="U276" s="168">
        <v>3411</v>
      </c>
      <c r="V276" s="169" t="s">
        <v>1511</v>
      </c>
      <c r="W276" s="148">
        <v>672750</v>
      </c>
      <c r="Y276" s="168">
        <v>3411</v>
      </c>
      <c r="Z276" s="169" t="s">
        <v>1511</v>
      </c>
      <c r="AA276" s="148">
        <v>672750</v>
      </c>
      <c r="AC276" s="168">
        <v>3411</v>
      </c>
      <c r="AD276" s="169" t="s">
        <v>1511</v>
      </c>
      <c r="AE276" s="148">
        <v>672750</v>
      </c>
      <c r="AG276" s="168">
        <v>3411</v>
      </c>
      <c r="AH276" s="169" t="s">
        <v>1511</v>
      </c>
      <c r="AI276" s="148">
        <v>672750</v>
      </c>
      <c r="AJ276" s="181"/>
      <c r="AK276" s="168">
        <v>3411</v>
      </c>
      <c r="AL276" s="169" t="s">
        <v>1511</v>
      </c>
      <c r="AM276" s="148">
        <v>672750</v>
      </c>
      <c r="AO276" s="168">
        <v>3411</v>
      </c>
      <c r="AP276" s="169" t="s">
        <v>1510</v>
      </c>
      <c r="AQ276" s="148">
        <v>672750</v>
      </c>
      <c r="AS276" s="201">
        <v>3411</v>
      </c>
      <c r="AT276" s="202" t="s">
        <v>1511</v>
      </c>
      <c r="AU276" s="148">
        <v>672750</v>
      </c>
    </row>
    <row r="277" spans="1:47" ht="15" x14ac:dyDescent="0.25">
      <c r="A277" s="182">
        <v>3441</v>
      </c>
      <c r="B277" s="115" t="s">
        <v>1513</v>
      </c>
      <c r="C277" s="185">
        <v>3873269</v>
      </c>
      <c r="E277" s="168">
        <v>3441</v>
      </c>
      <c r="F277" s="169" t="s">
        <v>1514</v>
      </c>
      <c r="G277" s="148">
        <v>3873269</v>
      </c>
      <c r="I277" s="111">
        <v>3441</v>
      </c>
      <c r="J277" s="112" t="s">
        <v>1515</v>
      </c>
      <c r="K277" s="113">
        <v>3873269</v>
      </c>
      <c r="M277" s="168">
        <v>3441</v>
      </c>
      <c r="N277" s="169" t="s">
        <v>1514</v>
      </c>
      <c r="O277" s="148">
        <v>3873269</v>
      </c>
      <c r="Q277" s="168">
        <v>3441</v>
      </c>
      <c r="R277" s="169" t="s">
        <v>1514</v>
      </c>
      <c r="S277" s="148">
        <v>3873269</v>
      </c>
      <c r="U277" s="168">
        <v>3441</v>
      </c>
      <c r="V277" s="169" t="s">
        <v>1514</v>
      </c>
      <c r="W277" s="148">
        <v>3873269</v>
      </c>
      <c r="Y277" s="168">
        <v>3441</v>
      </c>
      <c r="Z277" s="169" t="s">
        <v>1514</v>
      </c>
      <c r="AA277" s="148">
        <v>3873269</v>
      </c>
      <c r="AC277" s="168">
        <v>3441</v>
      </c>
      <c r="AD277" s="169" t="s">
        <v>1514</v>
      </c>
      <c r="AE277" s="148">
        <v>3873269</v>
      </c>
      <c r="AG277" s="168">
        <v>3441</v>
      </c>
      <c r="AH277" s="169" t="s">
        <v>1514</v>
      </c>
      <c r="AI277" s="148">
        <v>3878269</v>
      </c>
      <c r="AJ277" s="181"/>
      <c r="AK277" s="168">
        <v>3441</v>
      </c>
      <c r="AL277" s="169" t="s">
        <v>1514</v>
      </c>
      <c r="AM277" s="148">
        <v>3878269</v>
      </c>
      <c r="AO277" s="168">
        <v>3441</v>
      </c>
      <c r="AP277" s="169" t="s">
        <v>1513</v>
      </c>
      <c r="AQ277" s="148">
        <v>3878269</v>
      </c>
      <c r="AS277" s="201">
        <v>3441</v>
      </c>
      <c r="AT277" s="202" t="s">
        <v>1514</v>
      </c>
      <c r="AU277" s="148">
        <v>3878269</v>
      </c>
    </row>
    <row r="278" spans="1:47" ht="15" x14ac:dyDescent="0.25">
      <c r="A278" s="182">
        <v>3511</v>
      </c>
      <c r="B278" s="115" t="s">
        <v>1516</v>
      </c>
      <c r="C278" s="185">
        <v>3185010.5</v>
      </c>
      <c r="E278" s="168">
        <v>3511</v>
      </c>
      <c r="F278" s="169" t="s">
        <v>1517</v>
      </c>
      <c r="G278" s="148">
        <v>3185010.5</v>
      </c>
      <c r="I278" s="111">
        <v>3511</v>
      </c>
      <c r="J278" s="112" t="s">
        <v>1518</v>
      </c>
      <c r="K278" s="113">
        <v>3257010.5</v>
      </c>
      <c r="M278" s="168">
        <v>3511</v>
      </c>
      <c r="N278" s="169" t="s">
        <v>1517</v>
      </c>
      <c r="O278" s="148">
        <v>3257010.5</v>
      </c>
      <c r="Q278" s="168">
        <v>3511</v>
      </c>
      <c r="R278" s="169" t="s">
        <v>1517</v>
      </c>
      <c r="S278" s="148">
        <v>3307010.5</v>
      </c>
      <c r="U278" s="168">
        <v>3511</v>
      </c>
      <c r="V278" s="169" t="s">
        <v>1517</v>
      </c>
      <c r="W278" s="148">
        <v>5387010.5</v>
      </c>
      <c r="Y278" s="168">
        <v>3511</v>
      </c>
      <c r="Z278" s="169" t="s">
        <v>1517</v>
      </c>
      <c r="AA278" s="148">
        <v>5407010.5</v>
      </c>
      <c r="AC278" s="168">
        <v>3511</v>
      </c>
      <c r="AD278" s="169" t="s">
        <v>1517</v>
      </c>
      <c r="AE278" s="148">
        <v>5407010.5</v>
      </c>
      <c r="AG278" s="168">
        <v>3511</v>
      </c>
      <c r="AH278" s="169" t="s">
        <v>1517</v>
      </c>
      <c r="AI278" s="148">
        <v>5317240.5</v>
      </c>
      <c r="AJ278" s="181"/>
      <c r="AK278" s="168">
        <v>3511</v>
      </c>
      <c r="AL278" s="169" t="s">
        <v>1517</v>
      </c>
      <c r="AM278" s="148">
        <v>4722065.5</v>
      </c>
      <c r="AO278" s="168">
        <v>3511</v>
      </c>
      <c r="AP278" s="169" t="s">
        <v>1516</v>
      </c>
      <c r="AQ278" s="148">
        <v>4722065.5</v>
      </c>
      <c r="AS278" s="201">
        <v>3511</v>
      </c>
      <c r="AT278" s="202" t="s">
        <v>1517</v>
      </c>
      <c r="AU278" s="148">
        <v>4445096.5</v>
      </c>
    </row>
    <row r="279" spans="1:47" ht="15" x14ac:dyDescent="0.25">
      <c r="A279" s="182">
        <v>3512</v>
      </c>
      <c r="B279" s="115" t="s">
        <v>1519</v>
      </c>
      <c r="C279" s="185">
        <v>67120</v>
      </c>
      <c r="E279" s="168">
        <v>3512</v>
      </c>
      <c r="F279" s="169" t="s">
        <v>1520</v>
      </c>
      <c r="G279" s="148">
        <v>67120</v>
      </c>
      <c r="I279" s="111">
        <v>3512</v>
      </c>
      <c r="J279" s="112" t="s">
        <v>1521</v>
      </c>
      <c r="K279" s="113">
        <v>67120</v>
      </c>
      <c r="M279" s="168">
        <v>3512</v>
      </c>
      <c r="N279" s="169" t="s">
        <v>1520</v>
      </c>
      <c r="O279" s="148">
        <v>67120</v>
      </c>
      <c r="Q279" s="168">
        <v>3512</v>
      </c>
      <c r="R279" s="169" t="s">
        <v>1520</v>
      </c>
      <c r="S279" s="148">
        <v>67120</v>
      </c>
      <c r="U279" s="168">
        <v>3512</v>
      </c>
      <c r="V279" s="169" t="s">
        <v>1520</v>
      </c>
      <c r="W279" s="148">
        <v>67120</v>
      </c>
      <c r="Y279" s="168">
        <v>3512</v>
      </c>
      <c r="Z279" s="169" t="s">
        <v>1520</v>
      </c>
      <c r="AA279" s="148">
        <v>57120</v>
      </c>
      <c r="AC279" s="168">
        <v>3512</v>
      </c>
      <c r="AD279" s="169" t="s">
        <v>1520</v>
      </c>
      <c r="AE279" s="148">
        <v>57120</v>
      </c>
      <c r="AG279" s="168">
        <v>3512</v>
      </c>
      <c r="AH279" s="169" t="s">
        <v>1520</v>
      </c>
      <c r="AI279" s="148">
        <v>57120</v>
      </c>
      <c r="AJ279" s="181"/>
      <c r="AK279" s="168">
        <v>3512</v>
      </c>
      <c r="AL279" s="169" t="s">
        <v>1520</v>
      </c>
      <c r="AM279" s="148">
        <v>57120</v>
      </c>
      <c r="AO279" s="168">
        <v>3512</v>
      </c>
      <c r="AP279" s="169" t="s">
        <v>1519</v>
      </c>
      <c r="AQ279" s="148">
        <v>57120</v>
      </c>
      <c r="AS279" s="201">
        <v>3512</v>
      </c>
      <c r="AT279" s="202" t="s">
        <v>1520</v>
      </c>
      <c r="AU279" s="148">
        <v>57120</v>
      </c>
    </row>
    <row r="280" spans="1:47" ht="15" x14ac:dyDescent="0.25">
      <c r="A280" s="182">
        <v>3521</v>
      </c>
      <c r="B280" s="115" t="s">
        <v>1522</v>
      </c>
      <c r="C280" s="185">
        <v>191838</v>
      </c>
      <c r="E280" s="168">
        <v>3521</v>
      </c>
      <c r="F280" s="169" t="s">
        <v>1523</v>
      </c>
      <c r="G280" s="148">
        <v>191838</v>
      </c>
      <c r="I280" s="111">
        <v>3521</v>
      </c>
      <c r="J280" s="112" t="s">
        <v>1524</v>
      </c>
      <c r="K280" s="113">
        <v>191838</v>
      </c>
      <c r="M280" s="168">
        <v>3521</v>
      </c>
      <c r="N280" s="169" t="s">
        <v>1523</v>
      </c>
      <c r="O280" s="148">
        <v>191838</v>
      </c>
      <c r="Q280" s="168">
        <v>3521</v>
      </c>
      <c r="R280" s="169" t="s">
        <v>1523</v>
      </c>
      <c r="S280" s="148">
        <v>191838</v>
      </c>
      <c r="U280" s="168">
        <v>3521</v>
      </c>
      <c r="V280" s="169" t="s">
        <v>1523</v>
      </c>
      <c r="W280" s="148">
        <v>191838</v>
      </c>
      <c r="Y280" s="168">
        <v>3521</v>
      </c>
      <c r="Z280" s="169" t="s">
        <v>1523</v>
      </c>
      <c r="AA280" s="148">
        <v>191838</v>
      </c>
      <c r="AC280" s="168">
        <v>3521</v>
      </c>
      <c r="AD280" s="169" t="s">
        <v>1523</v>
      </c>
      <c r="AE280" s="148">
        <v>191838</v>
      </c>
      <c r="AG280" s="168">
        <v>3521</v>
      </c>
      <c r="AH280" s="169" t="s">
        <v>1523</v>
      </c>
      <c r="AI280" s="148">
        <v>140088</v>
      </c>
      <c r="AJ280" s="181"/>
      <c r="AK280" s="168">
        <v>3521</v>
      </c>
      <c r="AL280" s="169" t="s">
        <v>1523</v>
      </c>
      <c r="AM280" s="148">
        <v>140088</v>
      </c>
      <c r="AO280" s="168">
        <v>3521</v>
      </c>
      <c r="AP280" s="169" t="s">
        <v>1522</v>
      </c>
      <c r="AQ280" s="148">
        <v>140088</v>
      </c>
      <c r="AS280" s="201">
        <v>3521</v>
      </c>
      <c r="AT280" s="202" t="s">
        <v>1523</v>
      </c>
      <c r="AU280" s="148">
        <v>157588</v>
      </c>
    </row>
    <row r="281" spans="1:47" ht="15" x14ac:dyDescent="0.25">
      <c r="A281" s="182">
        <v>3522</v>
      </c>
      <c r="B281" s="115" t="s">
        <v>1525</v>
      </c>
      <c r="C281" s="119">
        <v>22281</v>
      </c>
      <c r="E281" s="168">
        <v>3522</v>
      </c>
      <c r="F281" s="169" t="s">
        <v>1526</v>
      </c>
      <c r="G281" s="148">
        <v>22281</v>
      </c>
      <c r="I281" s="111">
        <v>3522</v>
      </c>
      <c r="J281" s="112" t="s">
        <v>1524</v>
      </c>
      <c r="K281" s="113">
        <v>22281</v>
      </c>
      <c r="M281" s="168">
        <v>3522</v>
      </c>
      <c r="N281" s="169" t="s">
        <v>1526</v>
      </c>
      <c r="O281" s="148">
        <v>22281</v>
      </c>
      <c r="Q281" s="168">
        <v>3522</v>
      </c>
      <c r="R281" s="169" t="s">
        <v>1526</v>
      </c>
      <c r="S281" s="148">
        <v>22281</v>
      </c>
      <c r="U281" s="168">
        <v>3522</v>
      </c>
      <c r="V281" s="169" t="s">
        <v>1526</v>
      </c>
      <c r="W281" s="148">
        <v>22281</v>
      </c>
      <c r="Y281" s="168">
        <v>3522</v>
      </c>
      <c r="Z281" s="169" t="s">
        <v>1526</v>
      </c>
      <c r="AA281" s="148">
        <v>22281</v>
      </c>
      <c r="AC281" s="168">
        <v>3522</v>
      </c>
      <c r="AD281" s="169" t="s">
        <v>1526</v>
      </c>
      <c r="AE281" s="148">
        <v>22281</v>
      </c>
      <c r="AG281" s="168">
        <v>3522</v>
      </c>
      <c r="AH281" s="169" t="s">
        <v>1526</v>
      </c>
      <c r="AI281" s="148">
        <v>22281</v>
      </c>
      <c r="AJ281" s="181"/>
      <c r="AK281" s="168">
        <v>3522</v>
      </c>
      <c r="AL281" s="169" t="s">
        <v>1526</v>
      </c>
      <c r="AM281" s="148">
        <v>22281</v>
      </c>
      <c r="AO281" s="168">
        <v>3522</v>
      </c>
      <c r="AP281" s="169" t="s">
        <v>1525</v>
      </c>
      <c r="AQ281" s="148">
        <v>22281</v>
      </c>
      <c r="AS281" s="201">
        <v>3522</v>
      </c>
      <c r="AT281" s="202" t="s">
        <v>1526</v>
      </c>
      <c r="AU281" s="148">
        <v>22281</v>
      </c>
    </row>
    <row r="282" spans="1:47" ht="15" x14ac:dyDescent="0.25">
      <c r="A282" s="182">
        <v>3531</v>
      </c>
      <c r="B282" s="115" t="s">
        <v>1527</v>
      </c>
      <c r="C282" s="185">
        <v>406031</v>
      </c>
      <c r="E282" s="168">
        <v>3531</v>
      </c>
      <c r="F282" s="169" t="s">
        <v>1528</v>
      </c>
      <c r="G282" s="148">
        <v>406031</v>
      </c>
      <c r="I282" s="111">
        <v>3531</v>
      </c>
      <c r="J282" s="112" t="s">
        <v>1529</v>
      </c>
      <c r="K282" s="113">
        <v>421031</v>
      </c>
      <c r="M282" s="168">
        <v>3531</v>
      </c>
      <c r="N282" s="169" t="s">
        <v>1528</v>
      </c>
      <c r="O282" s="148">
        <v>421031</v>
      </c>
      <c r="Q282" s="168">
        <v>3531</v>
      </c>
      <c r="R282" s="169" t="s">
        <v>1528</v>
      </c>
      <c r="S282" s="148">
        <v>421031</v>
      </c>
      <c r="U282" s="168">
        <v>3531</v>
      </c>
      <c r="V282" s="169" t="s">
        <v>1528</v>
      </c>
      <c r="W282" s="148">
        <v>1411031</v>
      </c>
      <c r="Y282" s="168">
        <v>3531</v>
      </c>
      <c r="Z282" s="169" t="s">
        <v>1528</v>
      </c>
      <c r="AA282" s="148">
        <v>1866031</v>
      </c>
      <c r="AC282" s="168">
        <v>3531</v>
      </c>
      <c r="AD282" s="169" t="s">
        <v>1528</v>
      </c>
      <c r="AE282" s="148">
        <v>1834981</v>
      </c>
      <c r="AG282" s="168">
        <v>3531</v>
      </c>
      <c r="AH282" s="169" t="s">
        <v>1528</v>
      </c>
      <c r="AI282" s="148">
        <v>1834981</v>
      </c>
      <c r="AJ282" s="181"/>
      <c r="AK282" s="168">
        <v>3531</v>
      </c>
      <c r="AL282" s="169" t="s">
        <v>1528</v>
      </c>
      <c r="AM282" s="148">
        <v>1839981</v>
      </c>
      <c r="AO282" s="168">
        <v>3531</v>
      </c>
      <c r="AP282" s="169" t="s">
        <v>1527</v>
      </c>
      <c r="AQ282" s="148">
        <v>1839981</v>
      </c>
      <c r="AS282" s="201">
        <v>3531</v>
      </c>
      <c r="AT282" s="202" t="s">
        <v>1528</v>
      </c>
      <c r="AU282" s="148">
        <v>1839981</v>
      </c>
    </row>
    <row r="283" spans="1:47" ht="15" x14ac:dyDescent="0.25">
      <c r="A283" s="182">
        <v>3551</v>
      </c>
      <c r="B283" s="115" t="s">
        <v>1530</v>
      </c>
      <c r="C283" s="185">
        <v>5809125</v>
      </c>
      <c r="E283" s="168">
        <v>3551</v>
      </c>
      <c r="F283" s="169" t="s">
        <v>1531</v>
      </c>
      <c r="G283" s="148">
        <v>5879125</v>
      </c>
      <c r="I283" s="111">
        <v>3551</v>
      </c>
      <c r="J283" s="112" t="s">
        <v>1531</v>
      </c>
      <c r="K283" s="113">
        <v>5884125</v>
      </c>
      <c r="M283" s="168">
        <v>3551</v>
      </c>
      <c r="N283" s="169" t="s">
        <v>1531</v>
      </c>
      <c r="O283" s="148">
        <v>5884125</v>
      </c>
      <c r="Q283" s="168">
        <v>3551</v>
      </c>
      <c r="R283" s="169" t="s">
        <v>1531</v>
      </c>
      <c r="S283" s="148">
        <v>5884125</v>
      </c>
      <c r="U283" s="168">
        <v>3551</v>
      </c>
      <c r="V283" s="169" t="s">
        <v>1531</v>
      </c>
      <c r="W283" s="148">
        <v>12884125</v>
      </c>
      <c r="Y283" s="168">
        <v>3551</v>
      </c>
      <c r="Z283" s="169" t="s">
        <v>1531</v>
      </c>
      <c r="AA283" s="148">
        <v>12894125</v>
      </c>
      <c r="AC283" s="168">
        <v>3551</v>
      </c>
      <c r="AD283" s="169" t="s">
        <v>1531</v>
      </c>
      <c r="AE283" s="148">
        <v>12894125</v>
      </c>
      <c r="AG283" s="168">
        <v>3551</v>
      </c>
      <c r="AH283" s="169" t="s">
        <v>1531</v>
      </c>
      <c r="AI283" s="148">
        <v>12794125</v>
      </c>
      <c r="AJ283" s="181"/>
      <c r="AK283" s="168">
        <v>3551</v>
      </c>
      <c r="AL283" s="169" t="s">
        <v>1531</v>
      </c>
      <c r="AM283" s="148">
        <v>14557300</v>
      </c>
      <c r="AO283" s="168">
        <v>3551</v>
      </c>
      <c r="AP283" s="169" t="s">
        <v>1530</v>
      </c>
      <c r="AQ283" s="148">
        <v>14557300</v>
      </c>
      <c r="AS283" s="201">
        <v>3551</v>
      </c>
      <c r="AT283" s="202" t="s">
        <v>1531</v>
      </c>
      <c r="AU283" s="148">
        <v>19301216</v>
      </c>
    </row>
    <row r="284" spans="1:47" ht="15" x14ac:dyDescent="0.25">
      <c r="A284" s="182">
        <v>3571</v>
      </c>
      <c r="B284" s="115" t="s">
        <v>1532</v>
      </c>
      <c r="C284" s="119">
        <v>1756574.5</v>
      </c>
      <c r="E284" s="168">
        <v>3571</v>
      </c>
      <c r="F284" s="169" t="s">
        <v>1533</v>
      </c>
      <c r="G284" s="148">
        <v>1756574.5</v>
      </c>
      <c r="I284" s="111">
        <v>3571</v>
      </c>
      <c r="J284" s="112" t="s">
        <v>1534</v>
      </c>
      <c r="K284" s="113">
        <v>1756574.5</v>
      </c>
      <c r="M284" s="168">
        <v>3571</v>
      </c>
      <c r="N284" s="169" t="s">
        <v>1533</v>
      </c>
      <c r="O284" s="148">
        <v>1756574.5</v>
      </c>
      <c r="Q284" s="168">
        <v>3571</v>
      </c>
      <c r="R284" s="169" t="s">
        <v>1533</v>
      </c>
      <c r="S284" s="148">
        <v>1840575.5</v>
      </c>
      <c r="U284" s="168">
        <v>3571</v>
      </c>
      <c r="V284" s="169" t="s">
        <v>1533</v>
      </c>
      <c r="W284" s="148">
        <v>1840575.5</v>
      </c>
      <c r="Y284" s="168">
        <v>3571</v>
      </c>
      <c r="Z284" s="169" t="s">
        <v>1533</v>
      </c>
      <c r="AA284" s="148">
        <v>1840575.5</v>
      </c>
      <c r="AC284" s="168">
        <v>3571</v>
      </c>
      <c r="AD284" s="169" t="s">
        <v>1533</v>
      </c>
      <c r="AE284" s="148">
        <v>1819875.5</v>
      </c>
      <c r="AG284" s="168">
        <v>3571</v>
      </c>
      <c r="AH284" s="169" t="s">
        <v>1533</v>
      </c>
      <c r="AI284" s="148">
        <v>1819875.5</v>
      </c>
      <c r="AJ284" s="181"/>
      <c r="AK284" s="168">
        <v>3571</v>
      </c>
      <c r="AL284" s="169" t="s">
        <v>1533</v>
      </c>
      <c r="AM284" s="148">
        <v>1769875.5</v>
      </c>
      <c r="AO284" s="168">
        <v>3571</v>
      </c>
      <c r="AP284" s="169" t="s">
        <v>1532</v>
      </c>
      <c r="AQ284" s="148">
        <v>1769875.5</v>
      </c>
      <c r="AS284" s="201">
        <v>3571</v>
      </c>
      <c r="AT284" s="202" t="s">
        <v>1533</v>
      </c>
      <c r="AU284" s="148">
        <v>1452600.5</v>
      </c>
    </row>
    <row r="285" spans="1:47" ht="15" x14ac:dyDescent="0.25">
      <c r="A285" s="182">
        <v>3581</v>
      </c>
      <c r="B285" s="115" t="s">
        <v>1535</v>
      </c>
      <c r="C285" s="186">
        <v>2202595</v>
      </c>
      <c r="E285" s="168">
        <v>3581</v>
      </c>
      <c r="F285" s="169" t="s">
        <v>1536</v>
      </c>
      <c r="G285" s="148">
        <v>2202595</v>
      </c>
      <c r="I285" s="111">
        <v>3581</v>
      </c>
      <c r="J285" s="112" t="s">
        <v>1536</v>
      </c>
      <c r="K285" s="113">
        <v>2202595</v>
      </c>
      <c r="M285" s="168">
        <v>3581</v>
      </c>
      <c r="N285" s="169" t="s">
        <v>1536</v>
      </c>
      <c r="O285" s="148">
        <v>2202595</v>
      </c>
      <c r="Q285" s="168">
        <v>3581</v>
      </c>
      <c r="R285" s="169" t="s">
        <v>1536</v>
      </c>
      <c r="S285" s="148">
        <v>2202595</v>
      </c>
      <c r="U285" s="168">
        <v>3581</v>
      </c>
      <c r="V285" s="169" t="s">
        <v>1536</v>
      </c>
      <c r="W285" s="148">
        <v>2202595</v>
      </c>
      <c r="Y285" s="168">
        <v>3581</v>
      </c>
      <c r="Z285" s="169" t="s">
        <v>1536</v>
      </c>
      <c r="AA285" s="148">
        <v>2202595</v>
      </c>
      <c r="AC285" s="168">
        <v>3581</v>
      </c>
      <c r="AD285" s="169" t="s">
        <v>1536</v>
      </c>
      <c r="AE285" s="148">
        <v>2202595</v>
      </c>
      <c r="AG285" s="168">
        <v>3581</v>
      </c>
      <c r="AH285" s="169" t="s">
        <v>1536</v>
      </c>
      <c r="AI285" s="148">
        <v>2202595</v>
      </c>
      <c r="AJ285" s="181"/>
      <c r="AK285" s="168">
        <v>3581</v>
      </c>
      <c r="AL285" s="169" t="s">
        <v>1536</v>
      </c>
      <c r="AM285" s="148">
        <v>2052595</v>
      </c>
      <c r="AO285" s="168">
        <v>3581</v>
      </c>
      <c r="AP285" s="169" t="s">
        <v>1535</v>
      </c>
      <c r="AQ285" s="148">
        <v>2052595</v>
      </c>
      <c r="AS285" s="201">
        <v>3581</v>
      </c>
      <c r="AT285" s="202" t="s">
        <v>1536</v>
      </c>
      <c r="AU285" s="148">
        <v>1052595</v>
      </c>
    </row>
    <row r="286" spans="1:47" ht="15" x14ac:dyDescent="0.25">
      <c r="A286" s="182">
        <v>3591</v>
      </c>
      <c r="B286" s="115" t="s">
        <v>1537</v>
      </c>
      <c r="C286" s="185">
        <v>554109.5</v>
      </c>
      <c r="E286" s="168">
        <v>3591</v>
      </c>
      <c r="F286" s="169" t="s">
        <v>1538</v>
      </c>
      <c r="G286" s="148">
        <v>554109.5</v>
      </c>
      <c r="I286" s="111">
        <v>3591</v>
      </c>
      <c r="J286" s="112" t="s">
        <v>1539</v>
      </c>
      <c r="K286" s="113">
        <v>554109.5</v>
      </c>
      <c r="M286" s="168">
        <v>3591</v>
      </c>
      <c r="N286" s="169" t="s">
        <v>1538</v>
      </c>
      <c r="O286" s="148">
        <v>554109.5</v>
      </c>
      <c r="Q286" s="168">
        <v>3591</v>
      </c>
      <c r="R286" s="169" t="s">
        <v>1538</v>
      </c>
      <c r="S286" s="148">
        <v>586109.5</v>
      </c>
      <c r="U286" s="168">
        <v>3591</v>
      </c>
      <c r="V286" s="169" t="s">
        <v>1538</v>
      </c>
      <c r="W286" s="148">
        <v>571109.5</v>
      </c>
      <c r="Y286" s="168">
        <v>3591</v>
      </c>
      <c r="Z286" s="169" t="s">
        <v>1538</v>
      </c>
      <c r="AA286" s="148">
        <v>561109.5</v>
      </c>
      <c r="AC286" s="168">
        <v>3591</v>
      </c>
      <c r="AD286" s="169" t="s">
        <v>1538</v>
      </c>
      <c r="AE286" s="148">
        <v>561109.5</v>
      </c>
      <c r="AG286" s="168">
        <v>3591</v>
      </c>
      <c r="AH286" s="169" t="s">
        <v>1538</v>
      </c>
      <c r="AI286" s="148">
        <v>530059.5</v>
      </c>
      <c r="AJ286" s="181"/>
      <c r="AK286" s="168">
        <v>3591</v>
      </c>
      <c r="AL286" s="169" t="s">
        <v>1538</v>
      </c>
      <c r="AM286" s="148">
        <v>527059.5</v>
      </c>
      <c r="AO286" s="168">
        <v>3591</v>
      </c>
      <c r="AP286" s="169" t="s">
        <v>1537</v>
      </c>
      <c r="AQ286" s="148">
        <v>527059.5</v>
      </c>
      <c r="AS286" s="201">
        <v>3591</v>
      </c>
      <c r="AT286" s="202" t="s">
        <v>1538</v>
      </c>
      <c r="AU286" s="148">
        <v>462059.5</v>
      </c>
    </row>
    <row r="287" spans="1:47" ht="15" x14ac:dyDescent="0.25">
      <c r="A287" s="182">
        <v>3611</v>
      </c>
      <c r="B287" s="115" t="s">
        <v>1540</v>
      </c>
      <c r="C287" s="185">
        <v>4970000</v>
      </c>
      <c r="E287" s="168">
        <v>3611</v>
      </c>
      <c r="F287" s="169" t="s">
        <v>1541</v>
      </c>
      <c r="G287" s="148">
        <v>4530000</v>
      </c>
      <c r="I287" s="111">
        <v>3611</v>
      </c>
      <c r="J287" s="112" t="s">
        <v>1542</v>
      </c>
      <c r="K287" s="113">
        <v>4530000</v>
      </c>
      <c r="M287" s="168">
        <v>3611</v>
      </c>
      <c r="N287" s="169" t="s">
        <v>1541</v>
      </c>
      <c r="O287" s="148">
        <v>4530000</v>
      </c>
      <c r="Q287" s="168">
        <v>3611</v>
      </c>
      <c r="R287" s="169" t="s">
        <v>1541</v>
      </c>
      <c r="S287" s="148">
        <v>4552013.4000000004</v>
      </c>
      <c r="U287" s="168">
        <v>3611</v>
      </c>
      <c r="V287" s="169" t="s">
        <v>1541</v>
      </c>
      <c r="W287" s="148">
        <v>4552013.4000000004</v>
      </c>
      <c r="Y287" s="168">
        <v>3611</v>
      </c>
      <c r="Z287" s="169" t="s">
        <v>1541</v>
      </c>
      <c r="AA287" s="148">
        <v>4352013.4000000004</v>
      </c>
      <c r="AC287" s="168">
        <v>3611</v>
      </c>
      <c r="AD287" s="169" t="s">
        <v>1541</v>
      </c>
      <c r="AE287" s="148">
        <v>4352013.4000000004</v>
      </c>
      <c r="AG287" s="168">
        <v>3611</v>
      </c>
      <c r="AH287" s="169" t="s">
        <v>1541</v>
      </c>
      <c r="AI287" s="148">
        <v>4352013.4000000004</v>
      </c>
      <c r="AJ287" s="181"/>
      <c r="AK287" s="168">
        <v>3611</v>
      </c>
      <c r="AL287" s="169" t="s">
        <v>1541</v>
      </c>
      <c r="AM287" s="148">
        <v>4337013.4000000004</v>
      </c>
      <c r="AO287" s="168">
        <v>3611</v>
      </c>
      <c r="AP287" s="169" t="s">
        <v>1540</v>
      </c>
      <c r="AQ287" s="148">
        <v>4337013.4000000004</v>
      </c>
      <c r="AS287" s="201">
        <v>3611</v>
      </c>
      <c r="AT287" s="202" t="s">
        <v>1541</v>
      </c>
      <c r="AU287" s="148">
        <v>4337013.4000000004</v>
      </c>
    </row>
    <row r="288" spans="1:47" ht="15" x14ac:dyDescent="0.25">
      <c r="A288" s="182">
        <v>3612</v>
      </c>
      <c r="B288" s="115" t="s">
        <v>1543</v>
      </c>
      <c r="C288" s="185">
        <v>1678460</v>
      </c>
      <c r="E288" s="168">
        <v>3612</v>
      </c>
      <c r="F288" s="169" t="s">
        <v>1543</v>
      </c>
      <c r="G288" s="148">
        <v>1678460</v>
      </c>
      <c r="I288" s="111">
        <v>3612</v>
      </c>
      <c r="J288" s="112" t="s">
        <v>1544</v>
      </c>
      <c r="K288" s="113">
        <v>1970460</v>
      </c>
      <c r="M288" s="168">
        <v>3612</v>
      </c>
      <c r="N288" s="169" t="s">
        <v>1543</v>
      </c>
      <c r="O288" s="148">
        <v>1970460</v>
      </c>
      <c r="Q288" s="168">
        <v>3612</v>
      </c>
      <c r="R288" s="169" t="s">
        <v>1543</v>
      </c>
      <c r="S288" s="148">
        <v>1970460</v>
      </c>
      <c r="U288" s="168">
        <v>3612</v>
      </c>
      <c r="V288" s="169" t="s">
        <v>1543</v>
      </c>
      <c r="W288" s="148">
        <v>1970460</v>
      </c>
      <c r="Y288" s="168">
        <v>3612</v>
      </c>
      <c r="Z288" s="169" t="s">
        <v>1543</v>
      </c>
      <c r="AA288" s="148">
        <v>1970460</v>
      </c>
      <c r="AC288" s="168">
        <v>3612</v>
      </c>
      <c r="AD288" s="169" t="s">
        <v>1543</v>
      </c>
      <c r="AE288" s="148">
        <v>1970460</v>
      </c>
      <c r="AG288" s="168">
        <v>3612</v>
      </c>
      <c r="AH288" s="169" t="s">
        <v>1543</v>
      </c>
      <c r="AI288" s="148">
        <v>1778460</v>
      </c>
      <c r="AJ288" s="181"/>
      <c r="AK288" s="168">
        <v>3612</v>
      </c>
      <c r="AL288" s="169" t="s">
        <v>1543</v>
      </c>
      <c r="AM288" s="148">
        <v>1778460</v>
      </c>
      <c r="AO288" s="168">
        <v>3612</v>
      </c>
      <c r="AP288" s="169" t="s">
        <v>1545</v>
      </c>
      <c r="AQ288" s="148">
        <v>1778460</v>
      </c>
      <c r="AS288" s="201">
        <v>3612</v>
      </c>
      <c r="AT288" s="202" t="s">
        <v>1543</v>
      </c>
      <c r="AU288" s="148">
        <v>1746323</v>
      </c>
    </row>
    <row r="289" spans="1:47" ht="15" x14ac:dyDescent="0.25">
      <c r="A289" s="182">
        <v>3613</v>
      </c>
      <c r="B289" s="115" t="s">
        <v>1546</v>
      </c>
      <c r="C289" s="119">
        <v>212316</v>
      </c>
      <c r="E289" s="168">
        <v>3613</v>
      </c>
      <c r="F289" s="169" t="s">
        <v>1547</v>
      </c>
      <c r="G289" s="148">
        <v>1212316</v>
      </c>
      <c r="I289" s="111">
        <v>3613</v>
      </c>
      <c r="J289" s="112" t="s">
        <v>1548</v>
      </c>
      <c r="K289" s="113">
        <v>1212316</v>
      </c>
      <c r="M289" s="168">
        <v>3613</v>
      </c>
      <c r="N289" s="169" t="s">
        <v>1547</v>
      </c>
      <c r="O289" s="148">
        <v>1212316</v>
      </c>
      <c r="Q289" s="168">
        <v>3613</v>
      </c>
      <c r="R289" s="169" t="s">
        <v>1547</v>
      </c>
      <c r="S289" s="148">
        <v>358639</v>
      </c>
      <c r="U289" s="168">
        <v>3613</v>
      </c>
      <c r="V289" s="169" t="s">
        <v>1547</v>
      </c>
      <c r="W289" s="148">
        <v>358639</v>
      </c>
      <c r="Y289" s="168">
        <v>3613</v>
      </c>
      <c r="Z289" s="169" t="s">
        <v>1547</v>
      </c>
      <c r="AA289" s="148">
        <v>358639</v>
      </c>
      <c r="AC289" s="168">
        <v>3613</v>
      </c>
      <c r="AD289" s="169" t="s">
        <v>1547</v>
      </c>
      <c r="AE289" s="148">
        <v>358639</v>
      </c>
      <c r="AG289" s="168">
        <v>3613</v>
      </c>
      <c r="AH289" s="169" t="s">
        <v>1547</v>
      </c>
      <c r="AI289" s="148">
        <v>358639</v>
      </c>
      <c r="AJ289" s="181"/>
      <c r="AK289" s="168">
        <v>3613</v>
      </c>
      <c r="AL289" s="169" t="s">
        <v>1547</v>
      </c>
      <c r="AM289" s="148">
        <v>358639</v>
      </c>
      <c r="AO289" s="168">
        <v>3613</v>
      </c>
      <c r="AP289" s="169" t="s">
        <v>1546</v>
      </c>
      <c r="AQ289" s="148">
        <v>358639</v>
      </c>
      <c r="AS289" s="201">
        <v>3613</v>
      </c>
      <c r="AT289" s="202" t="s">
        <v>1547</v>
      </c>
      <c r="AU289" s="148">
        <v>358639</v>
      </c>
    </row>
    <row r="290" spans="1:47" ht="15" x14ac:dyDescent="0.25">
      <c r="A290" s="182">
        <v>3631</v>
      </c>
      <c r="B290" s="115" t="s">
        <v>1549</v>
      </c>
      <c r="C290" s="119">
        <v>30000</v>
      </c>
      <c r="E290" s="168">
        <v>3631</v>
      </c>
      <c r="F290" s="169" t="s">
        <v>1550</v>
      </c>
      <c r="G290" s="148">
        <v>30000</v>
      </c>
      <c r="I290" s="111">
        <v>3631</v>
      </c>
      <c r="J290" s="112" t="s">
        <v>1551</v>
      </c>
      <c r="K290" s="113">
        <v>30000</v>
      </c>
      <c r="M290" s="168">
        <v>3631</v>
      </c>
      <c r="N290" s="169" t="s">
        <v>1550</v>
      </c>
      <c r="O290" s="148">
        <v>30000</v>
      </c>
      <c r="Q290" s="168">
        <v>3631</v>
      </c>
      <c r="R290" s="169" t="s">
        <v>1550</v>
      </c>
      <c r="S290" s="148">
        <v>30000</v>
      </c>
      <c r="U290" s="168">
        <v>3631</v>
      </c>
      <c r="V290" s="169" t="s">
        <v>1550</v>
      </c>
      <c r="W290" s="148">
        <v>30000</v>
      </c>
      <c r="Y290" s="168">
        <v>3631</v>
      </c>
      <c r="Z290" s="169" t="s">
        <v>1550</v>
      </c>
      <c r="AA290" s="148">
        <v>20000</v>
      </c>
      <c r="AC290" s="168">
        <v>3631</v>
      </c>
      <c r="AD290" s="169" t="s">
        <v>1550</v>
      </c>
      <c r="AE290" s="148">
        <v>20000</v>
      </c>
      <c r="AG290" s="168">
        <v>3631</v>
      </c>
      <c r="AH290" s="169" t="s">
        <v>1550</v>
      </c>
      <c r="AI290" s="148">
        <v>20000</v>
      </c>
      <c r="AJ290" s="181"/>
      <c r="AK290" s="168">
        <v>3631</v>
      </c>
      <c r="AL290" s="169" t="s">
        <v>1550</v>
      </c>
      <c r="AM290" s="148">
        <v>20000</v>
      </c>
      <c r="AO290" s="168">
        <v>3631</v>
      </c>
      <c r="AP290" s="169" t="s">
        <v>1552</v>
      </c>
      <c r="AQ290" s="148">
        <v>20000</v>
      </c>
      <c r="AS290" s="201">
        <v>3631</v>
      </c>
      <c r="AT290" s="202" t="s">
        <v>1550</v>
      </c>
      <c r="AU290" s="148">
        <v>20000</v>
      </c>
    </row>
    <row r="291" spans="1:47" ht="15" x14ac:dyDescent="0.25">
      <c r="A291" s="182">
        <v>3641</v>
      </c>
      <c r="B291" s="115" t="s">
        <v>1553</v>
      </c>
      <c r="C291" s="185">
        <v>6035</v>
      </c>
      <c r="E291" s="168">
        <v>3641</v>
      </c>
      <c r="F291" s="169" t="s">
        <v>1554</v>
      </c>
      <c r="G291" s="148">
        <v>6035</v>
      </c>
      <c r="I291" s="111">
        <v>3641</v>
      </c>
      <c r="J291" s="112" t="s">
        <v>1555</v>
      </c>
      <c r="K291" s="113">
        <v>6035</v>
      </c>
      <c r="M291" s="168">
        <v>3641</v>
      </c>
      <c r="N291" s="169" t="s">
        <v>1554</v>
      </c>
      <c r="O291" s="148">
        <v>6035</v>
      </c>
      <c r="Q291" s="168">
        <v>3641</v>
      </c>
      <c r="R291" s="169" t="s">
        <v>1554</v>
      </c>
      <c r="S291" s="148">
        <v>6035</v>
      </c>
      <c r="U291" s="168">
        <v>3641</v>
      </c>
      <c r="V291" s="169" t="s">
        <v>1554</v>
      </c>
      <c r="W291" s="148">
        <v>6035</v>
      </c>
      <c r="Y291" s="168">
        <v>3641</v>
      </c>
      <c r="Z291" s="169" t="s">
        <v>1554</v>
      </c>
      <c r="AA291" s="148">
        <v>6035</v>
      </c>
      <c r="AC291" s="168">
        <v>3641</v>
      </c>
      <c r="AD291" s="169" t="s">
        <v>1554</v>
      </c>
      <c r="AE291" s="148">
        <v>6035</v>
      </c>
      <c r="AG291" s="168">
        <v>3641</v>
      </c>
      <c r="AH291" s="169" t="s">
        <v>1554</v>
      </c>
      <c r="AI291" s="148">
        <v>1035</v>
      </c>
      <c r="AJ291" s="181"/>
      <c r="AK291" s="168">
        <v>3641</v>
      </c>
      <c r="AL291" s="169" t="s">
        <v>1554</v>
      </c>
      <c r="AM291" s="148">
        <v>1035</v>
      </c>
      <c r="AO291" s="168">
        <v>3641</v>
      </c>
      <c r="AP291" s="169" t="s">
        <v>1553</v>
      </c>
      <c r="AQ291" s="148">
        <v>1035</v>
      </c>
      <c r="AS291" s="201">
        <v>3641</v>
      </c>
      <c r="AT291" s="202" t="s">
        <v>1554</v>
      </c>
      <c r="AU291" s="148">
        <v>1035</v>
      </c>
    </row>
    <row r="292" spans="1:47" ht="15" x14ac:dyDescent="0.25">
      <c r="A292" s="182">
        <v>3651</v>
      </c>
      <c r="B292" s="115" t="s">
        <v>1556</v>
      </c>
      <c r="C292" s="185">
        <v>100000</v>
      </c>
      <c r="E292" s="168">
        <v>3651</v>
      </c>
      <c r="F292" s="169" t="s">
        <v>1557</v>
      </c>
      <c r="G292" s="148">
        <v>105800</v>
      </c>
      <c r="I292" s="111">
        <v>3651</v>
      </c>
      <c r="J292" s="112" t="s">
        <v>1558</v>
      </c>
      <c r="K292" s="113">
        <v>105800</v>
      </c>
      <c r="M292" s="168">
        <v>3651</v>
      </c>
      <c r="N292" s="169" t="s">
        <v>1557</v>
      </c>
      <c r="O292" s="148">
        <v>105800</v>
      </c>
      <c r="Q292" s="168">
        <v>3651</v>
      </c>
      <c r="R292" s="169" t="s">
        <v>1557</v>
      </c>
      <c r="S292" s="148">
        <v>105800</v>
      </c>
      <c r="U292" s="168">
        <v>3651</v>
      </c>
      <c r="V292" s="169" t="s">
        <v>1557</v>
      </c>
      <c r="W292" s="148">
        <v>105800</v>
      </c>
      <c r="Y292" s="168">
        <v>3651</v>
      </c>
      <c r="Z292" s="169" t="s">
        <v>1557</v>
      </c>
      <c r="AA292" s="148">
        <v>105800</v>
      </c>
      <c r="AC292" s="168">
        <v>3651</v>
      </c>
      <c r="AD292" s="169" t="s">
        <v>1557</v>
      </c>
      <c r="AE292" s="148">
        <v>105800</v>
      </c>
      <c r="AG292" s="168">
        <v>3651</v>
      </c>
      <c r="AH292" s="169" t="s">
        <v>1557</v>
      </c>
      <c r="AI292" s="148">
        <v>105800</v>
      </c>
      <c r="AJ292" s="181"/>
      <c r="AK292" s="168">
        <v>3651</v>
      </c>
      <c r="AL292" s="169" t="s">
        <v>1557</v>
      </c>
      <c r="AM292" s="148">
        <v>105800</v>
      </c>
      <c r="AO292" s="168">
        <v>3651</v>
      </c>
      <c r="AP292" s="169" t="s">
        <v>1556</v>
      </c>
      <c r="AQ292" s="148">
        <v>105800</v>
      </c>
      <c r="AS292" s="201">
        <v>3651</v>
      </c>
      <c r="AT292" s="202" t="s">
        <v>1557</v>
      </c>
      <c r="AU292" s="148">
        <v>45800</v>
      </c>
    </row>
    <row r="293" spans="1:47" ht="15" x14ac:dyDescent="0.25">
      <c r="A293" s="182">
        <v>3661</v>
      </c>
      <c r="B293" s="115" t="s">
        <v>1559</v>
      </c>
      <c r="C293" s="185">
        <v>100000</v>
      </c>
      <c r="E293" s="168">
        <v>3661</v>
      </c>
      <c r="F293" s="169" t="s">
        <v>1560</v>
      </c>
      <c r="G293" s="148">
        <v>600000</v>
      </c>
      <c r="I293" s="111">
        <v>3661</v>
      </c>
      <c r="J293" s="112" t="s">
        <v>1560</v>
      </c>
      <c r="K293" s="113">
        <v>600000</v>
      </c>
      <c r="M293" s="168">
        <v>3661</v>
      </c>
      <c r="N293" s="169" t="s">
        <v>1560</v>
      </c>
      <c r="O293" s="148">
        <v>600000</v>
      </c>
      <c r="Q293" s="168">
        <v>3661</v>
      </c>
      <c r="R293" s="169" t="s">
        <v>1560</v>
      </c>
      <c r="S293" s="148">
        <v>600000</v>
      </c>
      <c r="U293" s="168">
        <v>3661</v>
      </c>
      <c r="V293" s="169" t="s">
        <v>1560</v>
      </c>
      <c r="W293" s="148">
        <v>600000</v>
      </c>
      <c r="Y293" s="168">
        <v>3661</v>
      </c>
      <c r="Z293" s="169" t="s">
        <v>1560</v>
      </c>
      <c r="AA293" s="148">
        <v>600000</v>
      </c>
      <c r="AC293" s="168">
        <v>3661</v>
      </c>
      <c r="AD293" s="169" t="s">
        <v>1560</v>
      </c>
      <c r="AE293" s="148">
        <v>600000</v>
      </c>
      <c r="AG293" s="168">
        <v>3661</v>
      </c>
      <c r="AH293" s="169" t="s">
        <v>1560</v>
      </c>
      <c r="AI293" s="148">
        <v>600000</v>
      </c>
      <c r="AJ293" s="181"/>
      <c r="AK293" s="168">
        <v>3661</v>
      </c>
      <c r="AL293" s="169" t="s">
        <v>1560</v>
      </c>
      <c r="AM293" s="148">
        <v>600000</v>
      </c>
      <c r="AO293" s="168">
        <v>3661</v>
      </c>
      <c r="AP293" s="169" t="s">
        <v>1561</v>
      </c>
      <c r="AQ293" s="148">
        <v>600000</v>
      </c>
      <c r="AS293" s="201">
        <v>3661</v>
      </c>
      <c r="AT293" s="202" t="s">
        <v>1560</v>
      </c>
      <c r="AU293" s="148">
        <v>600000</v>
      </c>
    </row>
    <row r="294" spans="1:47" ht="15" x14ac:dyDescent="0.25">
      <c r="A294" s="182">
        <v>3711</v>
      </c>
      <c r="B294" s="115" t="s">
        <v>1562</v>
      </c>
      <c r="C294" s="185">
        <v>187880</v>
      </c>
      <c r="E294" s="168">
        <v>3711</v>
      </c>
      <c r="F294" s="169" t="s">
        <v>1563</v>
      </c>
      <c r="G294" s="148">
        <v>187880</v>
      </c>
      <c r="I294" s="111">
        <v>3711</v>
      </c>
      <c r="J294" s="112" t="s">
        <v>1564</v>
      </c>
      <c r="K294" s="113">
        <v>187880</v>
      </c>
      <c r="M294" s="168">
        <v>3711</v>
      </c>
      <c r="N294" s="169" t="s">
        <v>1563</v>
      </c>
      <c r="O294" s="148">
        <v>187880</v>
      </c>
      <c r="Q294" s="168">
        <v>3711</v>
      </c>
      <c r="R294" s="169" t="s">
        <v>1563</v>
      </c>
      <c r="S294" s="148">
        <v>187880</v>
      </c>
      <c r="U294" s="168">
        <v>3711</v>
      </c>
      <c r="V294" s="169" t="s">
        <v>1563</v>
      </c>
      <c r="W294" s="148">
        <v>187880</v>
      </c>
      <c r="Y294" s="168">
        <v>3711</v>
      </c>
      <c r="Z294" s="169" t="s">
        <v>1563</v>
      </c>
      <c r="AA294" s="148">
        <v>187880</v>
      </c>
      <c r="AC294" s="168">
        <v>3711</v>
      </c>
      <c r="AD294" s="169" t="s">
        <v>1563</v>
      </c>
      <c r="AE294" s="148">
        <v>187880</v>
      </c>
      <c r="AG294" s="168">
        <v>3711</v>
      </c>
      <c r="AH294" s="169" t="s">
        <v>1563</v>
      </c>
      <c r="AI294" s="148">
        <v>187880</v>
      </c>
      <c r="AJ294" s="181"/>
      <c r="AK294" s="168">
        <v>3711</v>
      </c>
      <c r="AL294" s="169" t="s">
        <v>1563</v>
      </c>
      <c r="AM294" s="148">
        <v>187880</v>
      </c>
      <c r="AO294" s="168">
        <v>3711</v>
      </c>
      <c r="AP294" s="169" t="s">
        <v>1562</v>
      </c>
      <c r="AQ294" s="148">
        <v>187880</v>
      </c>
      <c r="AS294" s="201">
        <v>3711</v>
      </c>
      <c r="AT294" s="202" t="s">
        <v>1563</v>
      </c>
      <c r="AU294" s="148">
        <v>187880</v>
      </c>
    </row>
    <row r="295" spans="1:47" ht="15" x14ac:dyDescent="0.25">
      <c r="A295" s="182">
        <v>3712</v>
      </c>
      <c r="B295" s="115" t="s">
        <v>1565</v>
      </c>
      <c r="C295" s="185">
        <v>157585</v>
      </c>
      <c r="E295" s="168">
        <v>3712</v>
      </c>
      <c r="F295" s="169" t="s">
        <v>1566</v>
      </c>
      <c r="G295" s="148">
        <v>157585</v>
      </c>
      <c r="I295" s="111">
        <v>3712</v>
      </c>
      <c r="J295" s="112" t="s">
        <v>1564</v>
      </c>
      <c r="K295" s="113">
        <v>157585</v>
      </c>
      <c r="M295" s="168">
        <v>3712</v>
      </c>
      <c r="N295" s="169" t="s">
        <v>1566</v>
      </c>
      <c r="O295" s="148">
        <v>157585</v>
      </c>
      <c r="Q295" s="168">
        <v>3712</v>
      </c>
      <c r="R295" s="169" t="s">
        <v>1566</v>
      </c>
      <c r="S295" s="148">
        <v>157585</v>
      </c>
      <c r="U295" s="168">
        <v>3712</v>
      </c>
      <c r="V295" s="169" t="s">
        <v>1566</v>
      </c>
      <c r="W295" s="148">
        <v>157585</v>
      </c>
      <c r="Y295" s="168">
        <v>3712</v>
      </c>
      <c r="Z295" s="169" t="s">
        <v>1566</v>
      </c>
      <c r="AA295" s="148">
        <v>157585</v>
      </c>
      <c r="AC295" s="168">
        <v>3712</v>
      </c>
      <c r="AD295" s="169" t="s">
        <v>1566</v>
      </c>
      <c r="AE295" s="148">
        <v>157585</v>
      </c>
      <c r="AG295" s="168">
        <v>3712</v>
      </c>
      <c r="AH295" s="169" t="s">
        <v>1566</v>
      </c>
      <c r="AI295" s="148">
        <v>157585</v>
      </c>
      <c r="AJ295" s="181"/>
      <c r="AK295" s="168">
        <v>3712</v>
      </c>
      <c r="AL295" s="169" t="s">
        <v>1566</v>
      </c>
      <c r="AM295" s="148">
        <v>157585</v>
      </c>
      <c r="AO295" s="168">
        <v>3712</v>
      </c>
      <c r="AP295" s="169" t="s">
        <v>1565</v>
      </c>
      <c r="AQ295" s="148">
        <v>157585</v>
      </c>
      <c r="AS295" s="201">
        <v>3712</v>
      </c>
      <c r="AT295" s="202" t="s">
        <v>1566</v>
      </c>
      <c r="AU295" s="148">
        <v>157585</v>
      </c>
    </row>
    <row r="296" spans="1:47" ht="15" x14ac:dyDescent="0.25">
      <c r="A296" s="182">
        <v>3721</v>
      </c>
      <c r="B296" s="115" t="s">
        <v>1567</v>
      </c>
      <c r="C296" s="185">
        <v>409701</v>
      </c>
      <c r="E296" s="168">
        <v>3721</v>
      </c>
      <c r="F296" s="169" t="s">
        <v>1568</v>
      </c>
      <c r="G296" s="148">
        <v>409701</v>
      </c>
      <c r="I296" s="111">
        <v>3721</v>
      </c>
      <c r="J296" s="112" t="s">
        <v>1569</v>
      </c>
      <c r="K296" s="113">
        <v>409701</v>
      </c>
      <c r="M296" s="168">
        <v>3721</v>
      </c>
      <c r="N296" s="169" t="s">
        <v>1568</v>
      </c>
      <c r="O296" s="148">
        <v>409701</v>
      </c>
      <c r="Q296" s="168">
        <v>3721</v>
      </c>
      <c r="R296" s="169" t="s">
        <v>1568</v>
      </c>
      <c r="S296" s="148">
        <v>409701</v>
      </c>
      <c r="U296" s="168">
        <v>3721</v>
      </c>
      <c r="V296" s="169" t="s">
        <v>1568</v>
      </c>
      <c r="W296" s="148">
        <v>409701</v>
      </c>
      <c r="Y296" s="168">
        <v>3721</v>
      </c>
      <c r="Z296" s="169" t="s">
        <v>1568</v>
      </c>
      <c r="AA296" s="148">
        <v>409701</v>
      </c>
      <c r="AC296" s="168">
        <v>3721</v>
      </c>
      <c r="AD296" s="169" t="s">
        <v>1568</v>
      </c>
      <c r="AE296" s="148">
        <v>409701</v>
      </c>
      <c r="AG296" s="168">
        <v>3721</v>
      </c>
      <c r="AH296" s="169" t="s">
        <v>1568</v>
      </c>
      <c r="AI296" s="148">
        <v>409701</v>
      </c>
      <c r="AJ296" s="181"/>
      <c r="AK296" s="168">
        <v>3721</v>
      </c>
      <c r="AL296" s="169" t="s">
        <v>1568</v>
      </c>
      <c r="AM296" s="148">
        <v>409701</v>
      </c>
      <c r="AO296" s="168">
        <v>3721</v>
      </c>
      <c r="AP296" s="169" t="s">
        <v>1567</v>
      </c>
      <c r="AQ296" s="148">
        <v>409701</v>
      </c>
      <c r="AS296" s="201">
        <v>3721</v>
      </c>
      <c r="AT296" s="202" t="s">
        <v>1568</v>
      </c>
      <c r="AU296" s="148">
        <v>409701</v>
      </c>
    </row>
    <row r="297" spans="1:47" ht="15" x14ac:dyDescent="0.25">
      <c r="A297" s="182">
        <v>3722</v>
      </c>
      <c r="B297" s="115" t="s">
        <v>1570</v>
      </c>
      <c r="C297" s="185">
        <v>20700</v>
      </c>
      <c r="E297" s="168">
        <v>3722</v>
      </c>
      <c r="F297" s="169" t="s">
        <v>1571</v>
      </c>
      <c r="G297" s="148">
        <v>20700</v>
      </c>
      <c r="I297" s="111">
        <v>3722</v>
      </c>
      <c r="J297" s="112" t="s">
        <v>1569</v>
      </c>
      <c r="K297" s="113">
        <v>20700</v>
      </c>
      <c r="M297" s="168">
        <v>3722</v>
      </c>
      <c r="N297" s="169" t="s">
        <v>1571</v>
      </c>
      <c r="O297" s="148">
        <v>20700</v>
      </c>
      <c r="Q297" s="168">
        <v>3722</v>
      </c>
      <c r="R297" s="169" t="s">
        <v>1571</v>
      </c>
      <c r="S297" s="148">
        <v>20700</v>
      </c>
      <c r="U297" s="168">
        <v>3722</v>
      </c>
      <c r="V297" s="169" t="s">
        <v>1571</v>
      </c>
      <c r="W297" s="148">
        <v>20700</v>
      </c>
      <c r="Y297" s="168">
        <v>3722</v>
      </c>
      <c r="Z297" s="169" t="s">
        <v>1571</v>
      </c>
      <c r="AA297" s="148">
        <v>20700</v>
      </c>
      <c r="AC297" s="168">
        <v>3722</v>
      </c>
      <c r="AD297" s="169" t="s">
        <v>1571</v>
      </c>
      <c r="AE297" s="148">
        <v>20700</v>
      </c>
      <c r="AG297" s="168">
        <v>3722</v>
      </c>
      <c r="AH297" s="169" t="s">
        <v>1571</v>
      </c>
      <c r="AI297" s="148">
        <v>20700</v>
      </c>
      <c r="AJ297" s="181"/>
      <c r="AK297" s="168">
        <v>3722</v>
      </c>
      <c r="AL297" s="169" t="s">
        <v>1571</v>
      </c>
      <c r="AM297" s="148">
        <v>20700</v>
      </c>
      <c r="AO297" s="168">
        <v>3722</v>
      </c>
      <c r="AP297" s="169" t="s">
        <v>1570</v>
      </c>
      <c r="AQ297" s="148">
        <v>20700</v>
      </c>
      <c r="AS297" s="201">
        <v>3722</v>
      </c>
      <c r="AT297" s="202" t="s">
        <v>1571</v>
      </c>
      <c r="AU297" s="148">
        <v>20700</v>
      </c>
    </row>
    <row r="298" spans="1:47" ht="15" x14ac:dyDescent="0.25">
      <c r="A298" s="182">
        <v>3751</v>
      </c>
      <c r="B298" s="115" t="s">
        <v>1572</v>
      </c>
      <c r="C298" s="185">
        <v>781321.5</v>
      </c>
      <c r="E298" s="168">
        <v>3751</v>
      </c>
      <c r="F298" s="169" t="s">
        <v>1573</v>
      </c>
      <c r="G298" s="148">
        <v>781321.5</v>
      </c>
      <c r="I298" s="187">
        <v>3751</v>
      </c>
      <c r="J298" s="170" t="s">
        <v>1574</v>
      </c>
      <c r="K298" s="171">
        <v>781321.5</v>
      </c>
      <c r="M298" s="168">
        <v>3751</v>
      </c>
      <c r="N298" s="169" t="s">
        <v>1573</v>
      </c>
      <c r="O298" s="148">
        <v>781321.5</v>
      </c>
      <c r="Q298" s="168">
        <v>3751</v>
      </c>
      <c r="R298" s="169" t="s">
        <v>1573</v>
      </c>
      <c r="S298" s="148">
        <v>731321.5</v>
      </c>
      <c r="U298" s="168">
        <v>3751</v>
      </c>
      <c r="V298" s="169" t="s">
        <v>1573</v>
      </c>
      <c r="W298" s="148">
        <v>731321.5</v>
      </c>
      <c r="Y298" s="168">
        <v>3751</v>
      </c>
      <c r="Z298" s="169" t="s">
        <v>1573</v>
      </c>
      <c r="AA298" s="148">
        <v>731321.5</v>
      </c>
      <c r="AC298" s="168">
        <v>3751</v>
      </c>
      <c r="AD298" s="169" t="s">
        <v>1573</v>
      </c>
      <c r="AE298" s="148">
        <v>731321.5</v>
      </c>
      <c r="AG298" s="168">
        <v>3751</v>
      </c>
      <c r="AH298" s="169" t="s">
        <v>1573</v>
      </c>
      <c r="AI298" s="148">
        <v>661321.5</v>
      </c>
      <c r="AJ298" s="181"/>
      <c r="AK298" s="168">
        <v>3751</v>
      </c>
      <c r="AL298" s="169" t="s">
        <v>1573</v>
      </c>
      <c r="AM298" s="148">
        <v>661321.5</v>
      </c>
      <c r="AO298" s="168">
        <v>3751</v>
      </c>
      <c r="AP298" s="169" t="s">
        <v>1572</v>
      </c>
      <c r="AQ298" s="148">
        <v>661321.5</v>
      </c>
      <c r="AS298" s="201">
        <v>3751</v>
      </c>
      <c r="AT298" s="202" t="s">
        <v>1573</v>
      </c>
      <c r="AU298" s="148">
        <v>661321.5</v>
      </c>
    </row>
    <row r="299" spans="1:47" ht="15" x14ac:dyDescent="0.25">
      <c r="A299" s="182">
        <v>3761</v>
      </c>
      <c r="B299" s="115" t="s">
        <v>1575</v>
      </c>
      <c r="C299" s="185">
        <v>209745</v>
      </c>
      <c r="E299" s="168">
        <v>3761</v>
      </c>
      <c r="F299" s="169" t="s">
        <v>1576</v>
      </c>
      <c r="G299" s="148">
        <v>209745</v>
      </c>
      <c r="I299" s="187">
        <v>3761</v>
      </c>
      <c r="J299" s="170" t="s">
        <v>1577</v>
      </c>
      <c r="K299" s="171">
        <v>209745</v>
      </c>
      <c r="M299" s="168">
        <v>3761</v>
      </c>
      <c r="N299" s="169" t="s">
        <v>1576</v>
      </c>
      <c r="O299" s="148">
        <v>209745</v>
      </c>
      <c r="Q299" s="168">
        <v>3761</v>
      </c>
      <c r="R299" s="169" t="s">
        <v>1576</v>
      </c>
      <c r="S299" s="148">
        <v>209745</v>
      </c>
      <c r="U299" s="168">
        <v>3761</v>
      </c>
      <c r="V299" s="169" t="s">
        <v>1576</v>
      </c>
      <c r="W299" s="148">
        <v>209745</v>
      </c>
      <c r="Y299" s="168">
        <v>3761</v>
      </c>
      <c r="Z299" s="169" t="s">
        <v>1576</v>
      </c>
      <c r="AA299" s="148">
        <v>209745</v>
      </c>
      <c r="AC299" s="168">
        <v>3761</v>
      </c>
      <c r="AD299" s="169" t="s">
        <v>1576</v>
      </c>
      <c r="AE299" s="148">
        <v>209745</v>
      </c>
      <c r="AG299" s="168">
        <v>3761</v>
      </c>
      <c r="AH299" s="169" t="s">
        <v>1576</v>
      </c>
      <c r="AI299" s="148">
        <v>209745</v>
      </c>
      <c r="AJ299" s="181"/>
      <c r="AK299" s="168">
        <v>3761</v>
      </c>
      <c r="AL299" s="169" t="s">
        <v>1576</v>
      </c>
      <c r="AM299" s="148">
        <v>209745</v>
      </c>
      <c r="AO299" s="168">
        <v>3761</v>
      </c>
      <c r="AP299" s="169" t="s">
        <v>1575</v>
      </c>
      <c r="AQ299" s="148">
        <v>209745</v>
      </c>
      <c r="AS299" s="201">
        <v>3761</v>
      </c>
      <c r="AT299" s="202" t="s">
        <v>1576</v>
      </c>
      <c r="AU299" s="148">
        <v>209745</v>
      </c>
    </row>
    <row r="300" spans="1:47" ht="15" x14ac:dyDescent="0.25">
      <c r="A300" s="182">
        <v>3781</v>
      </c>
      <c r="B300" s="115" t="s">
        <v>1578</v>
      </c>
      <c r="C300" s="185">
        <v>9105</v>
      </c>
      <c r="E300" s="168">
        <v>3781</v>
      </c>
      <c r="F300" s="169" t="s">
        <v>1579</v>
      </c>
      <c r="G300" s="148">
        <v>9105</v>
      </c>
      <c r="I300" s="187">
        <v>3781</v>
      </c>
      <c r="J300" s="170" t="s">
        <v>1580</v>
      </c>
      <c r="K300" s="171">
        <v>9105</v>
      </c>
      <c r="M300" s="168">
        <v>3781</v>
      </c>
      <c r="N300" s="169" t="s">
        <v>1579</v>
      </c>
      <c r="O300" s="148">
        <v>9105</v>
      </c>
      <c r="Q300" s="168">
        <v>3781</v>
      </c>
      <c r="R300" s="169" t="s">
        <v>1579</v>
      </c>
      <c r="S300" s="148">
        <v>9105</v>
      </c>
      <c r="U300" s="168">
        <v>3781</v>
      </c>
      <c r="V300" s="169" t="s">
        <v>1579</v>
      </c>
      <c r="W300" s="148">
        <v>9105</v>
      </c>
      <c r="Y300" s="168">
        <v>3781</v>
      </c>
      <c r="Z300" s="169" t="s">
        <v>1579</v>
      </c>
      <c r="AA300" s="148">
        <v>9105</v>
      </c>
      <c r="AC300" s="168">
        <v>3781</v>
      </c>
      <c r="AD300" s="169" t="s">
        <v>1579</v>
      </c>
      <c r="AE300" s="148">
        <v>9105</v>
      </c>
      <c r="AG300" s="168">
        <v>3781</v>
      </c>
      <c r="AH300" s="169" t="s">
        <v>1579</v>
      </c>
      <c r="AI300" s="148">
        <v>9105</v>
      </c>
      <c r="AJ300" s="181"/>
      <c r="AK300" s="168">
        <v>3781</v>
      </c>
      <c r="AL300" s="169" t="s">
        <v>1579</v>
      </c>
      <c r="AM300" s="148">
        <v>9105</v>
      </c>
      <c r="AO300" s="168">
        <v>3781</v>
      </c>
      <c r="AP300" s="169" t="s">
        <v>1578</v>
      </c>
      <c r="AQ300" s="148">
        <v>9105</v>
      </c>
      <c r="AS300" s="201">
        <v>3781</v>
      </c>
      <c r="AT300" s="202" t="s">
        <v>1579</v>
      </c>
      <c r="AU300" s="148">
        <v>9105</v>
      </c>
    </row>
    <row r="301" spans="1:47" ht="15" x14ac:dyDescent="0.25">
      <c r="A301" s="182">
        <v>3791</v>
      </c>
      <c r="B301" s="115" t="s">
        <v>1581</v>
      </c>
      <c r="C301" s="119">
        <v>65075</v>
      </c>
      <c r="E301" s="168">
        <v>3791</v>
      </c>
      <c r="F301" s="169" t="s">
        <v>1582</v>
      </c>
      <c r="G301" s="148">
        <v>65075</v>
      </c>
      <c r="I301" s="187">
        <v>3791</v>
      </c>
      <c r="J301" s="170" t="s">
        <v>1583</v>
      </c>
      <c r="K301" s="171">
        <v>65075</v>
      </c>
      <c r="M301" s="168">
        <v>3791</v>
      </c>
      <c r="N301" s="169" t="s">
        <v>1582</v>
      </c>
      <c r="O301" s="148">
        <v>65075</v>
      </c>
      <c r="Q301" s="168">
        <v>3791</v>
      </c>
      <c r="R301" s="169" t="s">
        <v>1582</v>
      </c>
      <c r="S301" s="148">
        <v>65075</v>
      </c>
      <c r="U301" s="168">
        <v>3791</v>
      </c>
      <c r="V301" s="169" t="s">
        <v>1582</v>
      </c>
      <c r="W301" s="148">
        <v>65075</v>
      </c>
      <c r="Y301" s="168">
        <v>3791</v>
      </c>
      <c r="Z301" s="169" t="s">
        <v>1582</v>
      </c>
      <c r="AA301" s="148">
        <v>65075</v>
      </c>
      <c r="AC301" s="168">
        <v>3791</v>
      </c>
      <c r="AD301" s="169" t="s">
        <v>1582</v>
      </c>
      <c r="AE301" s="148">
        <v>65075</v>
      </c>
      <c r="AG301" s="168">
        <v>3791</v>
      </c>
      <c r="AH301" s="169" t="s">
        <v>1582</v>
      </c>
      <c r="AI301" s="148">
        <v>65075</v>
      </c>
      <c r="AJ301" s="181"/>
      <c r="AK301" s="168">
        <v>3791</v>
      </c>
      <c r="AL301" s="169" t="s">
        <v>1582</v>
      </c>
      <c r="AM301" s="148">
        <v>59719</v>
      </c>
      <c r="AO301" s="168">
        <v>3791</v>
      </c>
      <c r="AP301" s="169" t="s">
        <v>1581</v>
      </c>
      <c r="AQ301" s="148">
        <v>59719</v>
      </c>
      <c r="AS301" s="201">
        <v>3791</v>
      </c>
      <c r="AT301" s="202" t="s">
        <v>1582</v>
      </c>
      <c r="AU301" s="148">
        <v>59719</v>
      </c>
    </row>
    <row r="302" spans="1:47" ht="15" x14ac:dyDescent="0.25">
      <c r="A302" s="182">
        <v>3811</v>
      </c>
      <c r="B302" s="115" t="s">
        <v>1584</v>
      </c>
      <c r="C302" s="119">
        <v>50000</v>
      </c>
      <c r="E302" s="168">
        <v>3811</v>
      </c>
      <c r="F302" s="169" t="s">
        <v>1585</v>
      </c>
      <c r="G302" s="148">
        <v>50000</v>
      </c>
      <c r="I302" s="187">
        <v>3811</v>
      </c>
      <c r="J302" s="170" t="s">
        <v>1586</v>
      </c>
      <c r="K302" s="171">
        <v>50000</v>
      </c>
      <c r="M302" s="168">
        <v>3811</v>
      </c>
      <c r="N302" s="169" t="s">
        <v>1585</v>
      </c>
      <c r="O302" s="148">
        <v>50000</v>
      </c>
      <c r="Q302" s="168">
        <v>3811</v>
      </c>
      <c r="R302" s="169" t="s">
        <v>1585</v>
      </c>
      <c r="S302" s="148">
        <v>50000</v>
      </c>
      <c r="U302" s="168">
        <v>3811</v>
      </c>
      <c r="V302" s="169" t="s">
        <v>1585</v>
      </c>
      <c r="W302" s="148">
        <v>50000</v>
      </c>
      <c r="Y302" s="168">
        <v>3811</v>
      </c>
      <c r="Z302" s="169" t="s">
        <v>1585</v>
      </c>
      <c r="AA302" s="148">
        <v>50000</v>
      </c>
      <c r="AC302" s="168">
        <v>3811</v>
      </c>
      <c r="AD302" s="169" t="s">
        <v>1585</v>
      </c>
      <c r="AE302" s="148">
        <v>50000</v>
      </c>
      <c r="AG302" s="168">
        <v>3811</v>
      </c>
      <c r="AH302" s="169" t="s">
        <v>1585</v>
      </c>
      <c r="AI302" s="148">
        <v>50000</v>
      </c>
      <c r="AJ302" s="181"/>
      <c r="AK302" s="168">
        <v>3811</v>
      </c>
      <c r="AL302" s="169" t="s">
        <v>1585</v>
      </c>
      <c r="AM302" s="148">
        <v>50000</v>
      </c>
      <c r="AO302" s="168">
        <v>3811</v>
      </c>
      <c r="AP302" s="169" t="s">
        <v>1584</v>
      </c>
      <c r="AQ302" s="148">
        <v>50000</v>
      </c>
      <c r="AS302" s="201">
        <v>3811</v>
      </c>
      <c r="AT302" s="202" t="s">
        <v>1585</v>
      </c>
      <c r="AU302" s="148">
        <v>50000</v>
      </c>
    </row>
    <row r="303" spans="1:47" ht="15" x14ac:dyDescent="0.25">
      <c r="A303" s="182">
        <v>3812</v>
      </c>
      <c r="B303" s="115" t="s">
        <v>1587</v>
      </c>
      <c r="C303" s="185">
        <v>10350</v>
      </c>
      <c r="E303" s="168">
        <v>3812</v>
      </c>
      <c r="F303" s="169" t="s">
        <v>1588</v>
      </c>
      <c r="G303" s="148">
        <v>10350</v>
      </c>
      <c r="I303" s="187">
        <v>3812</v>
      </c>
      <c r="J303" s="170" t="s">
        <v>1589</v>
      </c>
      <c r="K303" s="171">
        <v>10350</v>
      </c>
      <c r="M303" s="168">
        <v>3812</v>
      </c>
      <c r="N303" s="169" t="s">
        <v>1588</v>
      </c>
      <c r="O303" s="148">
        <v>10350</v>
      </c>
      <c r="Q303" s="168">
        <v>3812</v>
      </c>
      <c r="R303" s="169" t="s">
        <v>1588</v>
      </c>
      <c r="S303" s="148">
        <v>10350</v>
      </c>
      <c r="U303" s="168">
        <v>3812</v>
      </c>
      <c r="V303" s="169" t="s">
        <v>1588</v>
      </c>
      <c r="W303" s="148">
        <v>10350</v>
      </c>
      <c r="Y303" s="168">
        <v>3812</v>
      </c>
      <c r="Z303" s="169" t="s">
        <v>1588</v>
      </c>
      <c r="AA303" s="148">
        <v>10350</v>
      </c>
      <c r="AC303" s="168">
        <v>3812</v>
      </c>
      <c r="AD303" s="169" t="s">
        <v>1588</v>
      </c>
      <c r="AE303" s="148">
        <v>10350</v>
      </c>
      <c r="AG303" s="168">
        <v>3812</v>
      </c>
      <c r="AH303" s="169" t="s">
        <v>1588</v>
      </c>
      <c r="AI303" s="148">
        <v>10350</v>
      </c>
      <c r="AJ303" s="181"/>
      <c r="AK303" s="168">
        <v>3812</v>
      </c>
      <c r="AL303" s="169" t="s">
        <v>1588</v>
      </c>
      <c r="AM303" s="148">
        <v>10350</v>
      </c>
      <c r="AO303" s="168">
        <v>3812</v>
      </c>
      <c r="AP303" s="169" t="s">
        <v>1587</v>
      </c>
      <c r="AQ303" s="148">
        <v>10350</v>
      </c>
      <c r="AS303" s="201">
        <v>3812</v>
      </c>
      <c r="AT303" s="202" t="s">
        <v>1588</v>
      </c>
      <c r="AU303" s="148">
        <v>10350</v>
      </c>
    </row>
    <row r="304" spans="1:47" ht="15" x14ac:dyDescent="0.25">
      <c r="A304" s="182">
        <v>3821</v>
      </c>
      <c r="B304" s="115" t="s">
        <v>1590</v>
      </c>
      <c r="C304" s="185">
        <v>5175192</v>
      </c>
      <c r="E304" s="168">
        <v>3821</v>
      </c>
      <c r="F304" s="169" t="s">
        <v>1591</v>
      </c>
      <c r="G304" s="148">
        <v>4900192</v>
      </c>
      <c r="I304" s="187">
        <v>3821</v>
      </c>
      <c r="J304" s="170" t="s">
        <v>1592</v>
      </c>
      <c r="K304" s="171">
        <v>4800192</v>
      </c>
      <c r="M304" s="168">
        <v>3821</v>
      </c>
      <c r="N304" s="169" t="s">
        <v>1591</v>
      </c>
      <c r="O304" s="148">
        <v>4800192</v>
      </c>
      <c r="Q304" s="168">
        <v>3821</v>
      </c>
      <c r="R304" s="169" t="s">
        <v>1591</v>
      </c>
      <c r="S304" s="148">
        <v>6603869</v>
      </c>
      <c r="U304" s="168">
        <v>3821</v>
      </c>
      <c r="V304" s="169" t="s">
        <v>1591</v>
      </c>
      <c r="W304" s="148">
        <v>6179869</v>
      </c>
      <c r="Y304" s="168">
        <v>3821</v>
      </c>
      <c r="Z304" s="169" t="s">
        <v>1591</v>
      </c>
      <c r="AA304" s="148">
        <v>6506869</v>
      </c>
      <c r="AC304" s="168">
        <v>3821</v>
      </c>
      <c r="AD304" s="169" t="s">
        <v>1591</v>
      </c>
      <c r="AE304" s="148">
        <v>7116130.1399999997</v>
      </c>
      <c r="AG304" s="168">
        <v>3821</v>
      </c>
      <c r="AH304" s="169" t="s">
        <v>1591</v>
      </c>
      <c r="AI304" s="148">
        <v>7116130.1399999997</v>
      </c>
      <c r="AJ304" s="181"/>
      <c r="AK304" s="168">
        <v>3821</v>
      </c>
      <c r="AL304" s="169" t="s">
        <v>1591</v>
      </c>
      <c r="AM304" s="148">
        <v>6766130.1399999997</v>
      </c>
      <c r="AO304" s="168">
        <v>3821</v>
      </c>
      <c r="AP304" s="169" t="s">
        <v>1590</v>
      </c>
      <c r="AQ304" s="148">
        <v>6766130.1399999997</v>
      </c>
      <c r="AS304" s="201">
        <v>3821</v>
      </c>
      <c r="AT304" s="202" t="s">
        <v>1591</v>
      </c>
      <c r="AU304" s="148">
        <v>6514130.1399999997</v>
      </c>
    </row>
    <row r="305" spans="1:47" ht="15" x14ac:dyDescent="0.25">
      <c r="A305" s="182">
        <v>3831</v>
      </c>
      <c r="B305" s="115" t="s">
        <v>1593</v>
      </c>
      <c r="C305" s="185">
        <v>52459</v>
      </c>
      <c r="E305" s="168">
        <v>3831</v>
      </c>
      <c r="F305" s="169" t="s">
        <v>1594</v>
      </c>
      <c r="G305" s="148">
        <v>52459</v>
      </c>
      <c r="I305" s="187">
        <v>3831</v>
      </c>
      <c r="J305" s="170" t="s">
        <v>1595</v>
      </c>
      <c r="K305" s="171">
        <v>52459</v>
      </c>
      <c r="M305" s="168">
        <v>3831</v>
      </c>
      <c r="N305" s="169" t="s">
        <v>1594</v>
      </c>
      <c r="O305" s="148">
        <v>52459</v>
      </c>
      <c r="Q305" s="168">
        <v>3831</v>
      </c>
      <c r="R305" s="169" t="s">
        <v>1594</v>
      </c>
      <c r="S305" s="148">
        <v>52459</v>
      </c>
      <c r="U305" s="168">
        <v>3831</v>
      </c>
      <c r="V305" s="169" t="s">
        <v>1594</v>
      </c>
      <c r="W305" s="148">
        <v>652459</v>
      </c>
      <c r="Y305" s="168">
        <v>3831</v>
      </c>
      <c r="Z305" s="169" t="s">
        <v>1594</v>
      </c>
      <c r="AA305" s="148">
        <v>652459</v>
      </c>
      <c r="AC305" s="168">
        <v>3831</v>
      </c>
      <c r="AD305" s="169" t="s">
        <v>1594</v>
      </c>
      <c r="AE305" s="148">
        <v>652459</v>
      </c>
      <c r="AG305" s="168">
        <v>3831</v>
      </c>
      <c r="AH305" s="169" t="s">
        <v>1594</v>
      </c>
      <c r="AI305" s="148">
        <v>372459</v>
      </c>
      <c r="AJ305" s="181"/>
      <c r="AK305" s="168">
        <v>3831</v>
      </c>
      <c r="AL305" s="169" t="s">
        <v>1594</v>
      </c>
      <c r="AM305" s="148">
        <v>222459</v>
      </c>
      <c r="AO305" s="168">
        <v>3831</v>
      </c>
      <c r="AP305" s="169" t="s">
        <v>1593</v>
      </c>
      <c r="AQ305" s="148">
        <v>222459</v>
      </c>
      <c r="AS305" s="201">
        <v>3831</v>
      </c>
      <c r="AT305" s="202" t="s">
        <v>1594</v>
      </c>
      <c r="AU305" s="148">
        <v>222459</v>
      </c>
    </row>
    <row r="306" spans="1:47" ht="15" x14ac:dyDescent="0.25">
      <c r="A306" s="182">
        <v>3841</v>
      </c>
      <c r="B306" s="115" t="s">
        <v>1596</v>
      </c>
      <c r="C306" s="185">
        <v>13926</v>
      </c>
      <c r="E306" s="168">
        <v>3841</v>
      </c>
      <c r="F306" s="169" t="s">
        <v>1597</v>
      </c>
      <c r="G306" s="148">
        <v>13926</v>
      </c>
      <c r="I306" s="187">
        <v>3841</v>
      </c>
      <c r="J306" s="170" t="s">
        <v>1597</v>
      </c>
      <c r="K306" s="171">
        <v>13926</v>
      </c>
      <c r="M306" s="168">
        <v>3841</v>
      </c>
      <c r="N306" s="169" t="s">
        <v>1597</v>
      </c>
      <c r="O306" s="148">
        <v>13926</v>
      </c>
      <c r="Q306" s="168">
        <v>3841</v>
      </c>
      <c r="R306" s="169" t="s">
        <v>1597</v>
      </c>
      <c r="S306" s="148">
        <v>13926</v>
      </c>
      <c r="U306" s="168">
        <v>3841</v>
      </c>
      <c r="V306" s="169" t="s">
        <v>1597</v>
      </c>
      <c r="W306" s="148">
        <v>13926</v>
      </c>
      <c r="Y306" s="168">
        <v>3841</v>
      </c>
      <c r="Z306" s="169" t="s">
        <v>1597</v>
      </c>
      <c r="AA306" s="148">
        <v>13926</v>
      </c>
      <c r="AC306" s="168">
        <v>3841</v>
      </c>
      <c r="AD306" s="169" t="s">
        <v>1597</v>
      </c>
      <c r="AE306" s="148">
        <v>13926</v>
      </c>
      <c r="AG306" s="168">
        <v>3841</v>
      </c>
      <c r="AH306" s="169" t="s">
        <v>1597</v>
      </c>
      <c r="AI306" s="148">
        <v>13926</v>
      </c>
      <c r="AJ306" s="181"/>
      <c r="AK306" s="168">
        <v>3841</v>
      </c>
      <c r="AL306" s="169" t="s">
        <v>1597</v>
      </c>
      <c r="AM306" s="148">
        <v>13926</v>
      </c>
      <c r="AO306" s="168">
        <v>3841</v>
      </c>
      <c r="AP306" s="169" t="s">
        <v>1596</v>
      </c>
      <c r="AQ306" s="148">
        <v>13926</v>
      </c>
      <c r="AS306" s="201">
        <v>3841</v>
      </c>
      <c r="AT306" s="202" t="s">
        <v>1597</v>
      </c>
      <c r="AU306" s="148">
        <v>13926</v>
      </c>
    </row>
    <row r="307" spans="1:47" ht="15" x14ac:dyDescent="0.25">
      <c r="A307" s="182">
        <v>3851</v>
      </c>
      <c r="B307" s="115" t="s">
        <v>1598</v>
      </c>
      <c r="C307" s="185">
        <v>20000</v>
      </c>
      <c r="E307" s="168">
        <v>3851</v>
      </c>
      <c r="F307" s="169" t="s">
        <v>1599</v>
      </c>
      <c r="G307" s="148">
        <v>20000</v>
      </c>
      <c r="I307" s="187">
        <v>3851</v>
      </c>
      <c r="J307" s="170" t="s">
        <v>1600</v>
      </c>
      <c r="K307" s="171">
        <v>20000</v>
      </c>
      <c r="M307" s="168">
        <v>3851</v>
      </c>
      <c r="N307" s="169" t="s">
        <v>1599</v>
      </c>
      <c r="O307" s="148">
        <v>20000</v>
      </c>
      <c r="Q307" s="168">
        <v>3851</v>
      </c>
      <c r="R307" s="169" t="s">
        <v>1599</v>
      </c>
      <c r="S307" s="148">
        <v>20000</v>
      </c>
      <c r="U307" s="168">
        <v>3851</v>
      </c>
      <c r="V307" s="169" t="s">
        <v>1599</v>
      </c>
      <c r="W307" s="148">
        <v>20000</v>
      </c>
      <c r="Y307" s="168">
        <v>3851</v>
      </c>
      <c r="Z307" s="169" t="s">
        <v>1599</v>
      </c>
      <c r="AA307" s="148">
        <v>20000</v>
      </c>
      <c r="AC307" s="168">
        <v>3851</v>
      </c>
      <c r="AD307" s="169" t="s">
        <v>1599</v>
      </c>
      <c r="AE307" s="148">
        <v>20000</v>
      </c>
      <c r="AG307" s="168">
        <v>3851</v>
      </c>
      <c r="AH307" s="169" t="s">
        <v>1599</v>
      </c>
      <c r="AI307" s="148">
        <v>20000</v>
      </c>
      <c r="AJ307" s="181"/>
      <c r="AK307" s="168">
        <v>3851</v>
      </c>
      <c r="AL307" s="169" t="s">
        <v>1599</v>
      </c>
      <c r="AM307" s="148">
        <v>0</v>
      </c>
      <c r="AO307" s="168">
        <v>3851</v>
      </c>
      <c r="AP307" s="169" t="s">
        <v>1598</v>
      </c>
      <c r="AQ307" s="148">
        <v>0</v>
      </c>
      <c r="AS307" s="201">
        <v>3851</v>
      </c>
      <c r="AT307" s="202" t="s">
        <v>1599</v>
      </c>
      <c r="AU307" s="148">
        <v>0</v>
      </c>
    </row>
    <row r="308" spans="1:47" ht="15" x14ac:dyDescent="0.25">
      <c r="A308" s="182">
        <v>3852</v>
      </c>
      <c r="B308" s="115" t="s">
        <v>1601</v>
      </c>
      <c r="C308" s="183">
        <v>106612</v>
      </c>
      <c r="E308" s="168">
        <v>3852</v>
      </c>
      <c r="F308" s="169" t="s">
        <v>1602</v>
      </c>
      <c r="G308" s="148">
        <v>106612</v>
      </c>
      <c r="I308" s="187">
        <v>3852</v>
      </c>
      <c r="J308" s="170" t="s">
        <v>1603</v>
      </c>
      <c r="K308" s="171">
        <v>106612</v>
      </c>
      <c r="M308" s="168">
        <v>3852</v>
      </c>
      <c r="N308" s="169" t="s">
        <v>1602</v>
      </c>
      <c r="O308" s="148">
        <v>106612</v>
      </c>
      <c r="Q308" s="168">
        <v>3852</v>
      </c>
      <c r="R308" s="169" t="s">
        <v>1602</v>
      </c>
      <c r="S308" s="148">
        <v>106612</v>
      </c>
      <c r="U308" s="168">
        <v>3852</v>
      </c>
      <c r="V308" s="169" t="s">
        <v>1602</v>
      </c>
      <c r="W308" s="148">
        <v>106612</v>
      </c>
      <c r="Y308" s="168">
        <v>3852</v>
      </c>
      <c r="Z308" s="169" t="s">
        <v>1602</v>
      </c>
      <c r="AA308" s="148">
        <v>106612</v>
      </c>
      <c r="AC308" s="168">
        <v>3852</v>
      </c>
      <c r="AD308" s="169" t="s">
        <v>1602</v>
      </c>
      <c r="AE308" s="148">
        <v>106612</v>
      </c>
      <c r="AG308" s="168">
        <v>3852</v>
      </c>
      <c r="AH308" s="169" t="s">
        <v>1602</v>
      </c>
      <c r="AI308" s="148">
        <v>90542</v>
      </c>
      <c r="AJ308" s="181"/>
      <c r="AK308" s="168">
        <v>3852</v>
      </c>
      <c r="AL308" s="169" t="s">
        <v>1602</v>
      </c>
      <c r="AM308" s="148">
        <v>90542</v>
      </c>
      <c r="AO308" s="168">
        <v>3852</v>
      </c>
      <c r="AP308" s="169" t="s">
        <v>1601</v>
      </c>
      <c r="AQ308" s="148">
        <v>90542</v>
      </c>
      <c r="AS308" s="201">
        <v>3852</v>
      </c>
      <c r="AT308" s="202" t="s">
        <v>1602</v>
      </c>
      <c r="AU308" s="148">
        <v>90542</v>
      </c>
    </row>
    <row r="309" spans="1:47" ht="15" x14ac:dyDescent="0.25">
      <c r="A309" s="182">
        <v>3853</v>
      </c>
      <c r="B309" s="115" t="s">
        <v>1604</v>
      </c>
      <c r="C309" s="185">
        <v>158666</v>
      </c>
      <c r="E309" s="168">
        <v>3853</v>
      </c>
      <c r="F309" s="169" t="s">
        <v>1605</v>
      </c>
      <c r="G309" s="148">
        <v>158666</v>
      </c>
      <c r="I309" s="187">
        <v>3853</v>
      </c>
      <c r="J309" s="170" t="s">
        <v>1606</v>
      </c>
      <c r="K309" s="171">
        <v>158666</v>
      </c>
      <c r="M309" s="168">
        <v>3853</v>
      </c>
      <c r="N309" s="169" t="s">
        <v>1605</v>
      </c>
      <c r="O309" s="148">
        <v>158666</v>
      </c>
      <c r="Q309" s="168">
        <v>3853</v>
      </c>
      <c r="R309" s="169" t="s">
        <v>1605</v>
      </c>
      <c r="S309" s="148">
        <v>158666</v>
      </c>
      <c r="U309" s="168">
        <v>3853</v>
      </c>
      <c r="V309" s="169" t="s">
        <v>1605</v>
      </c>
      <c r="W309" s="148">
        <v>158666</v>
      </c>
      <c r="Y309" s="168">
        <v>3853</v>
      </c>
      <c r="Z309" s="169" t="s">
        <v>1605</v>
      </c>
      <c r="AA309" s="148">
        <v>158666</v>
      </c>
      <c r="AC309" s="168">
        <v>3853</v>
      </c>
      <c r="AD309" s="169" t="s">
        <v>1605</v>
      </c>
      <c r="AE309" s="148">
        <v>158666</v>
      </c>
      <c r="AG309" s="168">
        <v>3853</v>
      </c>
      <c r="AH309" s="169" t="s">
        <v>1605</v>
      </c>
      <c r="AI309" s="148">
        <v>158666</v>
      </c>
      <c r="AJ309" s="181"/>
      <c r="AK309" s="168">
        <v>3853</v>
      </c>
      <c r="AL309" s="169" t="s">
        <v>1605</v>
      </c>
      <c r="AM309" s="148">
        <v>158666</v>
      </c>
      <c r="AO309" s="168">
        <v>3853</v>
      </c>
      <c r="AP309" s="169" t="s">
        <v>1604</v>
      </c>
      <c r="AQ309" s="148">
        <v>158666</v>
      </c>
      <c r="AS309" s="201">
        <v>3853</v>
      </c>
      <c r="AT309" s="202" t="s">
        <v>1605</v>
      </c>
      <c r="AU309" s="148">
        <v>158666</v>
      </c>
    </row>
    <row r="310" spans="1:47" ht="15" x14ac:dyDescent="0.25">
      <c r="A310" s="182">
        <v>3921</v>
      </c>
      <c r="B310" s="115" t="s">
        <v>1607</v>
      </c>
      <c r="C310" s="185">
        <v>2250000</v>
      </c>
      <c r="E310" s="168">
        <v>3921</v>
      </c>
      <c r="F310" s="169" t="s">
        <v>1608</v>
      </c>
      <c r="G310" s="148">
        <v>2250000</v>
      </c>
      <c r="I310" s="187">
        <v>3921</v>
      </c>
      <c r="J310" s="170" t="s">
        <v>1609</v>
      </c>
      <c r="K310" s="171">
        <v>2250000</v>
      </c>
      <c r="M310" s="168">
        <v>3921</v>
      </c>
      <c r="N310" s="169" t="s">
        <v>1608</v>
      </c>
      <c r="O310" s="148">
        <v>2250000</v>
      </c>
      <c r="Q310" s="168">
        <v>3921</v>
      </c>
      <c r="R310" s="169" t="s">
        <v>1608</v>
      </c>
      <c r="S310" s="148">
        <v>2250000</v>
      </c>
      <c r="U310" s="168">
        <v>3921</v>
      </c>
      <c r="V310" s="169" t="s">
        <v>1608</v>
      </c>
      <c r="W310" s="148">
        <v>2250000</v>
      </c>
      <c r="Y310" s="168">
        <v>3921</v>
      </c>
      <c r="Z310" s="169" t="s">
        <v>1608</v>
      </c>
      <c r="AA310" s="148">
        <v>2250000</v>
      </c>
      <c r="AC310" s="168">
        <v>3921</v>
      </c>
      <c r="AD310" s="169" t="s">
        <v>1608</v>
      </c>
      <c r="AE310" s="148">
        <v>2260738.86</v>
      </c>
      <c r="AG310" s="168">
        <v>3921</v>
      </c>
      <c r="AH310" s="169" t="s">
        <v>1608</v>
      </c>
      <c r="AI310" s="148">
        <v>2260738.86</v>
      </c>
      <c r="AJ310" s="181"/>
      <c r="AK310" s="168">
        <v>3921</v>
      </c>
      <c r="AL310" s="169" t="s">
        <v>1608</v>
      </c>
      <c r="AM310" s="148">
        <v>2210738.86</v>
      </c>
      <c r="AO310" s="168">
        <v>3921</v>
      </c>
      <c r="AP310" s="169" t="s">
        <v>1607</v>
      </c>
      <c r="AQ310" s="148">
        <v>2210738.86</v>
      </c>
      <c r="AS310" s="201">
        <v>3921</v>
      </c>
      <c r="AT310" s="202" t="s">
        <v>1608</v>
      </c>
      <c r="AU310" s="148">
        <v>2210738.86</v>
      </c>
    </row>
    <row r="311" spans="1:47" ht="15" x14ac:dyDescent="0.25">
      <c r="A311" s="182">
        <v>3941</v>
      </c>
      <c r="B311" s="115" t="s">
        <v>1610</v>
      </c>
      <c r="C311" s="185">
        <v>3689775</v>
      </c>
      <c r="E311" s="168">
        <v>3941</v>
      </c>
      <c r="F311" s="169" t="s">
        <v>1611</v>
      </c>
      <c r="G311" s="148">
        <v>3689775</v>
      </c>
      <c r="I311" s="187">
        <v>3941</v>
      </c>
      <c r="J311" s="170" t="s">
        <v>1611</v>
      </c>
      <c r="K311" s="171">
        <v>3689775</v>
      </c>
      <c r="M311" s="168">
        <v>3941</v>
      </c>
      <c r="N311" s="169" t="s">
        <v>1611</v>
      </c>
      <c r="O311" s="148">
        <v>3689775</v>
      </c>
      <c r="Q311" s="168">
        <v>3941</v>
      </c>
      <c r="R311" s="169" t="s">
        <v>1611</v>
      </c>
      <c r="S311" s="148">
        <v>3689775</v>
      </c>
      <c r="U311" s="168">
        <v>3941</v>
      </c>
      <c r="V311" s="169" t="s">
        <v>1611</v>
      </c>
      <c r="W311" s="148">
        <v>3689775</v>
      </c>
      <c r="Y311" s="168">
        <v>3941</v>
      </c>
      <c r="Z311" s="169" t="s">
        <v>1611</v>
      </c>
      <c r="AA311" s="148">
        <v>3689775</v>
      </c>
      <c r="AC311" s="168">
        <v>3941</v>
      </c>
      <c r="AD311" s="169" t="s">
        <v>1611</v>
      </c>
      <c r="AE311" s="148">
        <v>3689775</v>
      </c>
      <c r="AG311" s="168">
        <v>3941</v>
      </c>
      <c r="AH311" s="169" t="s">
        <v>1611</v>
      </c>
      <c r="AI311" s="148">
        <v>3689775</v>
      </c>
      <c r="AJ311" s="181"/>
      <c r="AK311" s="168">
        <v>3941</v>
      </c>
      <c r="AL311" s="169" t="s">
        <v>1611</v>
      </c>
      <c r="AM311" s="148">
        <v>3689775</v>
      </c>
      <c r="AO311" s="168">
        <v>3941</v>
      </c>
      <c r="AP311" s="169" t="s">
        <v>1612</v>
      </c>
      <c r="AQ311" s="148">
        <v>3993457.04</v>
      </c>
      <c r="AS311" s="201">
        <v>3941</v>
      </c>
      <c r="AT311" s="202" t="s">
        <v>1611</v>
      </c>
      <c r="AU311" s="148">
        <v>3993457.04</v>
      </c>
    </row>
    <row r="312" spans="1:47" ht="15" x14ac:dyDescent="0.25">
      <c r="A312" s="182">
        <v>3951</v>
      </c>
      <c r="B312" s="115" t="s">
        <v>1613</v>
      </c>
      <c r="C312" s="188">
        <v>2070</v>
      </c>
      <c r="E312" s="168">
        <v>3951</v>
      </c>
      <c r="F312" s="169" t="s">
        <v>1614</v>
      </c>
      <c r="G312" s="148">
        <v>2070</v>
      </c>
      <c r="I312" s="187">
        <v>3951</v>
      </c>
      <c r="J312" s="170" t="s">
        <v>1615</v>
      </c>
      <c r="K312" s="171">
        <v>2070</v>
      </c>
      <c r="M312" s="168">
        <v>3951</v>
      </c>
      <c r="N312" s="169" t="s">
        <v>1614</v>
      </c>
      <c r="O312" s="148">
        <v>2070</v>
      </c>
      <c r="Q312" s="168">
        <v>3951</v>
      </c>
      <c r="R312" s="169" t="s">
        <v>1614</v>
      </c>
      <c r="S312" s="148">
        <v>2070</v>
      </c>
      <c r="U312" s="168">
        <v>3951</v>
      </c>
      <c r="V312" s="169" t="s">
        <v>1614</v>
      </c>
      <c r="W312" s="148">
        <v>2070</v>
      </c>
      <c r="Y312" s="168">
        <v>3951</v>
      </c>
      <c r="Z312" s="169" t="s">
        <v>1614</v>
      </c>
      <c r="AA312" s="148">
        <v>2070</v>
      </c>
      <c r="AC312" s="168">
        <v>3951</v>
      </c>
      <c r="AD312" s="169" t="s">
        <v>1614</v>
      </c>
      <c r="AE312" s="148">
        <v>450345.18</v>
      </c>
      <c r="AG312" s="168">
        <v>3951</v>
      </c>
      <c r="AH312" s="169" t="s">
        <v>1614</v>
      </c>
      <c r="AI312" s="148">
        <v>450345.18</v>
      </c>
      <c r="AJ312" s="181"/>
      <c r="AK312" s="168">
        <v>3951</v>
      </c>
      <c r="AL312" s="169" t="s">
        <v>1614</v>
      </c>
      <c r="AM312" s="148">
        <v>450345.18</v>
      </c>
      <c r="AO312" s="168">
        <v>3951</v>
      </c>
      <c r="AP312" s="169" t="s">
        <v>1613</v>
      </c>
      <c r="AQ312" s="148">
        <v>450345.18</v>
      </c>
      <c r="AS312" s="201">
        <v>3951</v>
      </c>
      <c r="AT312" s="202" t="s">
        <v>1614</v>
      </c>
      <c r="AU312" s="148">
        <v>450345.18</v>
      </c>
    </row>
    <row r="313" spans="1:47" ht="15" x14ac:dyDescent="0.25">
      <c r="A313" s="182">
        <v>3961</v>
      </c>
      <c r="B313" s="115" t="s">
        <v>1616</v>
      </c>
      <c r="C313" s="119">
        <v>74771</v>
      </c>
      <c r="E313" s="168">
        <v>3961</v>
      </c>
      <c r="F313" s="169" t="s">
        <v>1617</v>
      </c>
      <c r="G313" s="148">
        <v>74771</v>
      </c>
      <c r="I313" s="187">
        <v>3961</v>
      </c>
      <c r="J313" s="170" t="s">
        <v>1618</v>
      </c>
      <c r="K313" s="171">
        <v>74771</v>
      </c>
      <c r="M313" s="168">
        <v>3961</v>
      </c>
      <c r="N313" s="169" t="s">
        <v>1617</v>
      </c>
      <c r="O313" s="148">
        <v>74771</v>
      </c>
      <c r="Q313" s="168">
        <v>3961</v>
      </c>
      <c r="R313" s="169" t="s">
        <v>1617</v>
      </c>
      <c r="S313" s="148">
        <v>74771</v>
      </c>
      <c r="U313" s="168">
        <v>3961</v>
      </c>
      <c r="V313" s="169" t="s">
        <v>1617</v>
      </c>
      <c r="W313" s="148">
        <v>74771</v>
      </c>
      <c r="Y313" s="168">
        <v>3961</v>
      </c>
      <c r="Z313" s="169" t="s">
        <v>1617</v>
      </c>
      <c r="AA313" s="148">
        <v>74771</v>
      </c>
      <c r="AC313" s="168">
        <v>3961</v>
      </c>
      <c r="AD313" s="169" t="s">
        <v>1617</v>
      </c>
      <c r="AE313" s="148">
        <v>74771</v>
      </c>
      <c r="AG313" s="168">
        <v>3961</v>
      </c>
      <c r="AH313" s="169" t="s">
        <v>1617</v>
      </c>
      <c r="AI313" s="148">
        <v>1094771</v>
      </c>
      <c r="AJ313" s="181"/>
      <c r="AK313" s="168">
        <v>3961</v>
      </c>
      <c r="AL313" s="169" t="s">
        <v>1617</v>
      </c>
      <c r="AM313" s="148">
        <v>1294771</v>
      </c>
      <c r="AO313" s="168">
        <v>3961</v>
      </c>
      <c r="AP313" s="169" t="s">
        <v>1616</v>
      </c>
      <c r="AQ313" s="148">
        <v>1294771</v>
      </c>
      <c r="AS313" s="201">
        <v>3961</v>
      </c>
      <c r="AT313" s="202" t="s">
        <v>1617</v>
      </c>
      <c r="AU313" s="148">
        <v>1294771</v>
      </c>
    </row>
    <row r="314" spans="1:47" ht="15" x14ac:dyDescent="0.25">
      <c r="A314" s="182">
        <v>3981</v>
      </c>
      <c r="B314" s="115" t="s">
        <v>1619</v>
      </c>
      <c r="C314" s="185">
        <v>6088691.5000000009</v>
      </c>
      <c r="E314" s="168">
        <v>3981</v>
      </c>
      <c r="F314" s="169" t="s">
        <v>1620</v>
      </c>
      <c r="G314" s="148">
        <v>6088691.5</v>
      </c>
      <c r="I314" s="187">
        <v>3981</v>
      </c>
      <c r="J314" s="170" t="s">
        <v>1621</v>
      </c>
      <c r="K314" s="171">
        <v>6088691.5</v>
      </c>
      <c r="M314" s="168">
        <v>3981</v>
      </c>
      <c r="N314" s="169" t="s">
        <v>1620</v>
      </c>
      <c r="O314" s="148">
        <v>6088691.5099999998</v>
      </c>
      <c r="Q314" s="168">
        <v>3981</v>
      </c>
      <c r="R314" s="169" t="s">
        <v>1620</v>
      </c>
      <c r="S314" s="148">
        <v>6088691.5099999998</v>
      </c>
      <c r="U314" s="168">
        <v>3981</v>
      </c>
      <c r="V314" s="169" t="s">
        <v>1620</v>
      </c>
      <c r="W314" s="148">
        <v>6088691.5099999998</v>
      </c>
      <c r="Y314" s="168">
        <v>3981</v>
      </c>
      <c r="Z314" s="169" t="s">
        <v>1620</v>
      </c>
      <c r="AA314" s="148">
        <v>6088691.5099999998</v>
      </c>
      <c r="AC314" s="168">
        <v>3981</v>
      </c>
      <c r="AD314" s="169" t="s">
        <v>1620</v>
      </c>
      <c r="AE314" s="148">
        <v>6088691.5099999998</v>
      </c>
      <c r="AG314" s="168">
        <v>3981</v>
      </c>
      <c r="AH314" s="169" t="s">
        <v>1620</v>
      </c>
      <c r="AI314" s="148">
        <v>6088691.5099999998</v>
      </c>
      <c r="AJ314" s="181"/>
      <c r="AK314" s="168">
        <v>3981</v>
      </c>
      <c r="AL314" s="169" t="s">
        <v>1620</v>
      </c>
      <c r="AM314" s="148">
        <v>6088691.5099999998</v>
      </c>
      <c r="AO314" s="168">
        <v>3981</v>
      </c>
      <c r="AP314" s="169" t="s">
        <v>1622</v>
      </c>
      <c r="AQ314" s="148">
        <v>6088691.5099999998</v>
      </c>
      <c r="AS314" s="201">
        <v>3981</v>
      </c>
      <c r="AT314" s="202" t="s">
        <v>1620</v>
      </c>
      <c r="AU314" s="148">
        <v>6088691.5099999998</v>
      </c>
    </row>
    <row r="315" spans="1:47" ht="15" x14ac:dyDescent="0.25">
      <c r="A315" s="182">
        <v>4156</v>
      </c>
      <c r="B315" s="115" t="s">
        <v>1623</v>
      </c>
      <c r="C315" s="119">
        <v>1035000</v>
      </c>
      <c r="E315" s="168">
        <v>4156</v>
      </c>
      <c r="F315" s="169" t="s">
        <v>1624</v>
      </c>
      <c r="G315" s="148">
        <v>1035000</v>
      </c>
      <c r="I315" s="187">
        <v>4156</v>
      </c>
      <c r="J315" s="170" t="s">
        <v>1625</v>
      </c>
      <c r="K315" s="171">
        <v>2716739.46</v>
      </c>
      <c r="M315" s="168">
        <v>4156</v>
      </c>
      <c r="N315" s="169" t="s">
        <v>1624</v>
      </c>
      <c r="O315" s="148">
        <v>2716739.46</v>
      </c>
      <c r="Q315" s="168">
        <v>4156</v>
      </c>
      <c r="R315" s="169" t="s">
        <v>1624</v>
      </c>
      <c r="S315" s="148">
        <v>3751739.46</v>
      </c>
      <c r="U315" s="168">
        <v>4156</v>
      </c>
      <c r="V315" s="169" t="s">
        <v>1624</v>
      </c>
      <c r="W315" s="148">
        <v>3751739.46</v>
      </c>
      <c r="Y315" s="168">
        <v>4156</v>
      </c>
      <c r="Z315" s="169" t="s">
        <v>1624</v>
      </c>
      <c r="AA315" s="148">
        <v>3751739.46</v>
      </c>
      <c r="AC315" s="168">
        <v>4156</v>
      </c>
      <c r="AD315" s="169" t="s">
        <v>1624</v>
      </c>
      <c r="AE315" s="148">
        <v>3751739.46</v>
      </c>
      <c r="AG315" s="168">
        <v>4156</v>
      </c>
      <c r="AH315" s="169" t="s">
        <v>1624</v>
      </c>
      <c r="AI315" s="148">
        <v>3751739.46</v>
      </c>
      <c r="AJ315" s="181"/>
      <c r="AK315" s="168">
        <v>4156</v>
      </c>
      <c r="AL315" s="169" t="s">
        <v>1624</v>
      </c>
      <c r="AM315" s="148">
        <v>3751739.46</v>
      </c>
      <c r="AO315" s="168">
        <v>4156</v>
      </c>
      <c r="AP315" s="169" t="s">
        <v>1623</v>
      </c>
      <c r="AQ315" s="148">
        <v>3751739.46</v>
      </c>
      <c r="AS315" s="201">
        <v>4156</v>
      </c>
      <c r="AT315" s="202" t="s">
        <v>1624</v>
      </c>
      <c r="AU315" s="148">
        <v>3751739.46</v>
      </c>
    </row>
    <row r="316" spans="1:47" ht="15" x14ac:dyDescent="0.25">
      <c r="A316" s="182">
        <v>4231</v>
      </c>
      <c r="B316" s="115" t="s">
        <v>1626</v>
      </c>
      <c r="C316" s="185">
        <v>59020898.689999998</v>
      </c>
      <c r="E316" s="168">
        <v>4231</v>
      </c>
      <c r="F316" s="169" t="s">
        <v>1627</v>
      </c>
      <c r="G316" s="148">
        <v>59020898.689999998</v>
      </c>
      <c r="I316" s="187">
        <v>4231</v>
      </c>
      <c r="J316" s="170" t="s">
        <v>1628</v>
      </c>
      <c r="K316" s="171">
        <v>59020898.689999998</v>
      </c>
      <c r="M316" s="168">
        <v>4231</v>
      </c>
      <c r="N316" s="169" t="s">
        <v>1627</v>
      </c>
      <c r="O316" s="148">
        <v>59020898.689999998</v>
      </c>
      <c r="Q316" s="168">
        <v>4231</v>
      </c>
      <c r="R316" s="169" t="s">
        <v>1627</v>
      </c>
      <c r="S316" s="148">
        <v>59020898.689999998</v>
      </c>
      <c r="U316" s="168">
        <v>4231</v>
      </c>
      <c r="V316" s="169" t="s">
        <v>1627</v>
      </c>
      <c r="W316" s="148">
        <v>59020898.689999998</v>
      </c>
      <c r="Y316" s="168">
        <v>4231</v>
      </c>
      <c r="Z316" s="169" t="s">
        <v>1627</v>
      </c>
      <c r="AA316" s="148">
        <v>59020898.689999998</v>
      </c>
      <c r="AC316" s="168">
        <v>4231</v>
      </c>
      <c r="AD316" s="169" t="s">
        <v>1627</v>
      </c>
      <c r="AE316" s="148">
        <v>59020898.689999998</v>
      </c>
      <c r="AG316" s="168">
        <v>4231</v>
      </c>
      <c r="AH316" s="169" t="s">
        <v>1627</v>
      </c>
      <c r="AI316" s="148">
        <v>59020898.689999998</v>
      </c>
      <c r="AJ316" s="181"/>
      <c r="AK316" s="168">
        <v>4231</v>
      </c>
      <c r="AL316" s="169" t="s">
        <v>1627</v>
      </c>
      <c r="AM316" s="148">
        <v>59020898.689999998</v>
      </c>
      <c r="AO316" s="168">
        <v>4231</v>
      </c>
      <c r="AP316" s="169" t="s">
        <v>1626</v>
      </c>
      <c r="AQ316" s="148">
        <v>59020898.689999998</v>
      </c>
      <c r="AS316" s="201">
        <v>4231</v>
      </c>
      <c r="AT316" s="202" t="s">
        <v>1627</v>
      </c>
      <c r="AU316" s="148">
        <v>61020898.689999998</v>
      </c>
    </row>
    <row r="317" spans="1:47" ht="15" x14ac:dyDescent="0.25">
      <c r="A317" s="182">
        <v>4311</v>
      </c>
      <c r="B317" s="115" t="s">
        <v>1629</v>
      </c>
      <c r="C317" s="185">
        <v>1171225</v>
      </c>
      <c r="E317" s="168">
        <v>4311</v>
      </c>
      <c r="F317" s="169" t="s">
        <v>1630</v>
      </c>
      <c r="G317" s="148">
        <v>1171225</v>
      </c>
      <c r="I317" s="187">
        <v>4311</v>
      </c>
      <c r="J317" s="170" t="s">
        <v>1631</v>
      </c>
      <c r="K317" s="171">
        <v>1171225</v>
      </c>
      <c r="M317" s="168">
        <v>4311</v>
      </c>
      <c r="N317" s="169" t="s">
        <v>1630</v>
      </c>
      <c r="O317" s="148">
        <v>1171225</v>
      </c>
      <c r="Q317" s="168">
        <v>4311</v>
      </c>
      <c r="R317" s="169" t="s">
        <v>1630</v>
      </c>
      <c r="S317" s="148">
        <v>1171225</v>
      </c>
      <c r="U317" s="168">
        <v>4311</v>
      </c>
      <c r="V317" s="169" t="s">
        <v>1630</v>
      </c>
      <c r="W317" s="148">
        <v>1871225</v>
      </c>
      <c r="Y317" s="168">
        <v>4311</v>
      </c>
      <c r="Z317" s="169" t="s">
        <v>1630</v>
      </c>
      <c r="AA317" s="148">
        <v>1871225</v>
      </c>
      <c r="AC317" s="168">
        <v>4311</v>
      </c>
      <c r="AD317" s="169" t="s">
        <v>1630</v>
      </c>
      <c r="AE317" s="148">
        <v>4880850</v>
      </c>
      <c r="AG317" s="168">
        <v>4311</v>
      </c>
      <c r="AH317" s="169" t="s">
        <v>1630</v>
      </c>
      <c r="AI317" s="148">
        <v>5186365</v>
      </c>
      <c r="AJ317" s="181"/>
      <c r="AK317" s="168">
        <v>4311</v>
      </c>
      <c r="AL317" s="169" t="s">
        <v>1630</v>
      </c>
      <c r="AM317" s="148">
        <v>5289325</v>
      </c>
      <c r="AO317" s="168">
        <v>4311</v>
      </c>
      <c r="AP317" s="169" t="s">
        <v>1629</v>
      </c>
      <c r="AQ317" s="148">
        <v>5289325</v>
      </c>
      <c r="AS317" s="201">
        <v>4311</v>
      </c>
      <c r="AT317" s="202" t="s">
        <v>1630</v>
      </c>
      <c r="AU317" s="148">
        <v>5289325</v>
      </c>
    </row>
    <row r="318" spans="1:47" ht="15" x14ac:dyDescent="0.25">
      <c r="A318" s="182">
        <v>4331</v>
      </c>
      <c r="B318" s="115" t="s">
        <v>1632</v>
      </c>
      <c r="C318" s="185">
        <v>500000</v>
      </c>
      <c r="E318" s="168">
        <v>4331</v>
      </c>
      <c r="F318" s="169" t="s">
        <v>1633</v>
      </c>
      <c r="G318" s="148">
        <v>500000</v>
      </c>
      <c r="I318" s="187">
        <v>4331</v>
      </c>
      <c r="J318" s="170" t="s">
        <v>1634</v>
      </c>
      <c r="K318" s="171">
        <v>500000</v>
      </c>
      <c r="M318" s="168">
        <v>4331</v>
      </c>
      <c r="N318" s="169" t="s">
        <v>1633</v>
      </c>
      <c r="O318" s="148">
        <v>500000</v>
      </c>
      <c r="Q318" s="168">
        <v>4331</v>
      </c>
      <c r="R318" s="169" t="s">
        <v>1633</v>
      </c>
      <c r="S318" s="148">
        <v>500000</v>
      </c>
      <c r="U318" s="168">
        <v>4331</v>
      </c>
      <c r="V318" s="169" t="s">
        <v>1633</v>
      </c>
      <c r="W318" s="148">
        <v>500000</v>
      </c>
      <c r="Y318" s="168">
        <v>4331</v>
      </c>
      <c r="Z318" s="169" t="s">
        <v>1633</v>
      </c>
      <c r="AA318" s="148">
        <v>500000</v>
      </c>
      <c r="AC318" s="168">
        <v>4331</v>
      </c>
      <c r="AD318" s="169" t="s">
        <v>1633</v>
      </c>
      <c r="AE318" s="148">
        <v>500000</v>
      </c>
      <c r="AG318" s="168">
        <v>4331</v>
      </c>
      <c r="AH318" s="169" t="s">
        <v>1633</v>
      </c>
      <c r="AI318" s="148">
        <v>500000</v>
      </c>
      <c r="AJ318" s="181"/>
      <c r="AK318" s="168">
        <v>4331</v>
      </c>
      <c r="AL318" s="169" t="s">
        <v>1633</v>
      </c>
      <c r="AM318" s="148">
        <v>500000</v>
      </c>
      <c r="AO318" s="168">
        <v>4331</v>
      </c>
      <c r="AP318" s="169" t="s">
        <v>1632</v>
      </c>
      <c r="AQ318" s="148">
        <v>500000</v>
      </c>
      <c r="AS318" s="201">
        <v>4331</v>
      </c>
      <c r="AT318" s="202" t="s">
        <v>1633</v>
      </c>
      <c r="AU318" s="148">
        <v>2633070</v>
      </c>
    </row>
    <row r="319" spans="1:47" ht="15" x14ac:dyDescent="0.25">
      <c r="A319" s="182">
        <v>4411</v>
      </c>
      <c r="B319" s="115" t="s">
        <v>1635</v>
      </c>
      <c r="C319" s="185">
        <f>11593500+E305</f>
        <v>11597331</v>
      </c>
      <c r="E319" s="168">
        <v>4411</v>
      </c>
      <c r="F319" s="169" t="s">
        <v>1636</v>
      </c>
      <c r="G319" s="148">
        <v>12793500.01</v>
      </c>
      <c r="I319" s="187">
        <v>4411</v>
      </c>
      <c r="J319" s="170" t="s">
        <v>1637</v>
      </c>
      <c r="K319" s="171">
        <v>12793500.01</v>
      </c>
      <c r="M319" s="168">
        <v>4411</v>
      </c>
      <c r="N319" s="169" t="s">
        <v>1636</v>
      </c>
      <c r="O319" s="148">
        <v>12793500.01</v>
      </c>
      <c r="Q319" s="168">
        <v>4411</v>
      </c>
      <c r="R319" s="169" t="s">
        <v>1636</v>
      </c>
      <c r="S319" s="148">
        <v>12793500.01</v>
      </c>
      <c r="U319" s="168">
        <v>4411</v>
      </c>
      <c r="V319" s="169" t="s">
        <v>1636</v>
      </c>
      <c r="W319" s="148">
        <v>12793500.01</v>
      </c>
      <c r="Y319" s="168">
        <v>4411</v>
      </c>
      <c r="Z319" s="169" t="s">
        <v>1636</v>
      </c>
      <c r="AA319" s="148">
        <v>12793500.01</v>
      </c>
      <c r="AC319" s="168">
        <v>4411</v>
      </c>
      <c r="AD319" s="169" t="s">
        <v>1636</v>
      </c>
      <c r="AE319" s="148">
        <v>12793500.01</v>
      </c>
      <c r="AG319" s="168">
        <v>4411</v>
      </c>
      <c r="AH319" s="169" t="s">
        <v>1636</v>
      </c>
      <c r="AI319" s="148">
        <v>13293500.01</v>
      </c>
      <c r="AJ319" s="181"/>
      <c r="AK319" s="168">
        <v>4411</v>
      </c>
      <c r="AL319" s="169" t="s">
        <v>1636</v>
      </c>
      <c r="AM319" s="148">
        <v>13613500.01</v>
      </c>
      <c r="AO319" s="168">
        <v>4411</v>
      </c>
      <c r="AP319" s="169" t="s">
        <v>1635</v>
      </c>
      <c r="AQ319" s="148">
        <v>13613500.01</v>
      </c>
      <c r="AS319" s="201">
        <v>4411</v>
      </c>
      <c r="AT319" s="202" t="s">
        <v>1636</v>
      </c>
      <c r="AU319" s="148">
        <v>13613500.01</v>
      </c>
    </row>
    <row r="320" spans="1:47" ht="15" x14ac:dyDescent="0.25">
      <c r="A320" s="182">
        <v>4412</v>
      </c>
      <c r="B320" s="115" t="s">
        <v>1638</v>
      </c>
      <c r="C320" s="185">
        <v>124200</v>
      </c>
      <c r="E320" s="168">
        <v>4412</v>
      </c>
      <c r="F320" s="169" t="s">
        <v>1639</v>
      </c>
      <c r="G320" s="148">
        <v>124200</v>
      </c>
      <c r="I320" s="187">
        <v>4412</v>
      </c>
      <c r="J320" s="170" t="s">
        <v>1639</v>
      </c>
      <c r="K320" s="171">
        <v>124200</v>
      </c>
      <c r="M320" s="168">
        <v>4412</v>
      </c>
      <c r="N320" s="169" t="s">
        <v>1639</v>
      </c>
      <c r="O320" s="148">
        <v>124200</v>
      </c>
      <c r="Q320" s="168">
        <v>4412</v>
      </c>
      <c r="R320" s="169" t="s">
        <v>1639</v>
      </c>
      <c r="S320" s="148">
        <v>274200</v>
      </c>
      <c r="U320" s="168">
        <v>4412</v>
      </c>
      <c r="V320" s="169" t="s">
        <v>1639</v>
      </c>
      <c r="W320" s="148">
        <v>274200</v>
      </c>
      <c r="Y320" s="168">
        <v>4412</v>
      </c>
      <c r="Z320" s="169" t="s">
        <v>1639</v>
      </c>
      <c r="AA320" s="148">
        <v>724200</v>
      </c>
      <c r="AC320" s="168">
        <v>4412</v>
      </c>
      <c r="AD320" s="169" t="s">
        <v>1639</v>
      </c>
      <c r="AE320" s="148">
        <v>724200</v>
      </c>
      <c r="AG320" s="168">
        <v>4412</v>
      </c>
      <c r="AH320" s="169" t="s">
        <v>1639</v>
      </c>
      <c r="AI320" s="148">
        <v>724200</v>
      </c>
      <c r="AJ320" s="181"/>
      <c r="AK320" s="168">
        <v>4412</v>
      </c>
      <c r="AL320" s="169" t="s">
        <v>1639</v>
      </c>
      <c r="AM320" s="148">
        <v>724200</v>
      </c>
      <c r="AO320" s="168">
        <v>4412</v>
      </c>
      <c r="AP320" s="169" t="s">
        <v>1638</v>
      </c>
      <c r="AQ320" s="148">
        <v>724200</v>
      </c>
      <c r="AS320" s="201">
        <v>4412</v>
      </c>
      <c r="AT320" s="202" t="s">
        <v>1639</v>
      </c>
      <c r="AU320" s="148">
        <v>724200</v>
      </c>
    </row>
    <row r="321" spans="1:47" ht="15" x14ac:dyDescent="0.25">
      <c r="A321" s="182">
        <v>4413</v>
      </c>
      <c r="B321" s="115" t="s">
        <v>1640</v>
      </c>
      <c r="C321" s="185">
        <v>60000</v>
      </c>
      <c r="E321" s="168">
        <v>4413</v>
      </c>
      <c r="F321" s="169" t="s">
        <v>1641</v>
      </c>
      <c r="G321" s="148">
        <v>60000</v>
      </c>
      <c r="I321" s="187">
        <v>4413</v>
      </c>
      <c r="J321" s="170" t="s">
        <v>1642</v>
      </c>
      <c r="K321" s="171">
        <v>60000</v>
      </c>
      <c r="M321" s="168">
        <v>4413</v>
      </c>
      <c r="N321" s="169" t="s">
        <v>1641</v>
      </c>
      <c r="O321" s="148">
        <v>60000</v>
      </c>
      <c r="Q321" s="168">
        <v>4413</v>
      </c>
      <c r="R321" s="169" t="s">
        <v>1641</v>
      </c>
      <c r="S321" s="148">
        <v>0</v>
      </c>
      <c r="U321" s="168">
        <v>4413</v>
      </c>
      <c r="V321" s="169" t="s">
        <v>1641</v>
      </c>
      <c r="W321" s="148">
        <v>0</v>
      </c>
      <c r="Y321" s="168">
        <v>4413</v>
      </c>
      <c r="Z321" s="169" t="s">
        <v>1641</v>
      </c>
      <c r="AA321" s="148">
        <v>0</v>
      </c>
      <c r="AC321" s="168">
        <v>4413</v>
      </c>
      <c r="AD321" s="169" t="s">
        <v>1641</v>
      </c>
      <c r="AE321" s="148">
        <v>0</v>
      </c>
      <c r="AG321" s="168">
        <v>4413</v>
      </c>
      <c r="AH321" s="169" t="s">
        <v>1641</v>
      </c>
      <c r="AI321" s="148">
        <v>0</v>
      </c>
      <c r="AJ321" s="181"/>
      <c r="AK321" s="168">
        <v>4413</v>
      </c>
      <c r="AL321" s="169" t="s">
        <v>1641</v>
      </c>
      <c r="AM321" s="148">
        <v>0</v>
      </c>
      <c r="AO321" s="168">
        <v>4413</v>
      </c>
      <c r="AP321" s="169" t="s">
        <v>1640</v>
      </c>
      <c r="AQ321" s="148">
        <v>0</v>
      </c>
      <c r="AS321" s="201">
        <v>4413</v>
      </c>
      <c r="AT321" s="202" t="s">
        <v>1641</v>
      </c>
      <c r="AU321" s="148">
        <v>0</v>
      </c>
    </row>
    <row r="322" spans="1:47" ht="15" x14ac:dyDescent="0.25">
      <c r="A322" s="182">
        <v>4414</v>
      </c>
      <c r="B322" s="115" t="s">
        <v>1643</v>
      </c>
      <c r="C322" s="185">
        <v>220684</v>
      </c>
      <c r="E322" s="168">
        <v>4414</v>
      </c>
      <c r="F322" s="169" t="s">
        <v>1644</v>
      </c>
      <c r="G322" s="148">
        <v>220684</v>
      </c>
      <c r="I322" s="187">
        <v>4414</v>
      </c>
      <c r="J322" s="170" t="s">
        <v>1645</v>
      </c>
      <c r="K322" s="171">
        <v>220684</v>
      </c>
      <c r="M322" s="168">
        <v>4414</v>
      </c>
      <c r="N322" s="169" t="s">
        <v>1644</v>
      </c>
      <c r="O322" s="148">
        <v>220684</v>
      </c>
      <c r="Q322" s="168">
        <v>4414</v>
      </c>
      <c r="R322" s="169" t="s">
        <v>1644</v>
      </c>
      <c r="S322" s="148">
        <v>190684</v>
      </c>
      <c r="U322" s="168">
        <v>4414</v>
      </c>
      <c r="V322" s="169" t="s">
        <v>1644</v>
      </c>
      <c r="W322" s="148">
        <v>190684</v>
      </c>
      <c r="Y322" s="168">
        <v>4414</v>
      </c>
      <c r="Z322" s="169" t="s">
        <v>1644</v>
      </c>
      <c r="AA322" s="148">
        <v>190684</v>
      </c>
      <c r="AC322" s="168">
        <v>4414</v>
      </c>
      <c r="AD322" s="169" t="s">
        <v>1644</v>
      </c>
      <c r="AE322" s="148">
        <v>190684</v>
      </c>
      <c r="AG322" s="168">
        <v>4414</v>
      </c>
      <c r="AH322" s="169" t="s">
        <v>1644</v>
      </c>
      <c r="AI322" s="148">
        <v>190684</v>
      </c>
      <c r="AJ322" s="181"/>
      <c r="AK322" s="168">
        <v>4414</v>
      </c>
      <c r="AL322" s="169" t="s">
        <v>1644</v>
      </c>
      <c r="AM322" s="148">
        <v>190684</v>
      </c>
      <c r="AO322" s="168">
        <v>4414</v>
      </c>
      <c r="AP322" s="169" t="s">
        <v>1643</v>
      </c>
      <c r="AQ322" s="148">
        <v>190684</v>
      </c>
      <c r="AS322" s="201">
        <v>4414</v>
      </c>
      <c r="AT322" s="202" t="s">
        <v>1644</v>
      </c>
      <c r="AU322" s="148">
        <v>190684</v>
      </c>
    </row>
    <row r="323" spans="1:47" ht="15" x14ac:dyDescent="0.25">
      <c r="A323" s="182">
        <v>4415</v>
      </c>
      <c r="B323" s="115" t="s">
        <v>1646</v>
      </c>
      <c r="C323" s="185">
        <v>3200000</v>
      </c>
      <c r="E323" s="168">
        <v>4415</v>
      </c>
      <c r="F323" s="169" t="s">
        <v>1647</v>
      </c>
      <c r="G323" s="148">
        <v>3200000</v>
      </c>
      <c r="I323" s="187">
        <v>4415</v>
      </c>
      <c r="J323" s="170" t="s">
        <v>1648</v>
      </c>
      <c r="K323" s="171">
        <v>3200000</v>
      </c>
      <c r="M323" s="168">
        <v>4415</v>
      </c>
      <c r="N323" s="169" t="s">
        <v>1647</v>
      </c>
      <c r="O323" s="148">
        <v>3200000</v>
      </c>
      <c r="Q323" s="168">
        <v>4415</v>
      </c>
      <c r="R323" s="169" t="s">
        <v>1647</v>
      </c>
      <c r="S323" s="148">
        <v>3200000</v>
      </c>
      <c r="U323" s="168">
        <v>4415</v>
      </c>
      <c r="V323" s="169" t="s">
        <v>1647</v>
      </c>
      <c r="W323" s="148">
        <v>3200000</v>
      </c>
      <c r="Y323" s="168">
        <v>4415</v>
      </c>
      <c r="Z323" s="169" t="s">
        <v>1647</v>
      </c>
      <c r="AA323" s="148">
        <v>3200000</v>
      </c>
      <c r="AC323" s="168">
        <v>4415</v>
      </c>
      <c r="AD323" s="169" t="s">
        <v>1647</v>
      </c>
      <c r="AE323" s="148">
        <v>3200000</v>
      </c>
      <c r="AG323" s="168">
        <v>4415</v>
      </c>
      <c r="AH323" s="169" t="s">
        <v>1647</v>
      </c>
      <c r="AI323" s="148">
        <v>3200000</v>
      </c>
      <c r="AJ323" s="181"/>
      <c r="AK323" s="168">
        <v>4415</v>
      </c>
      <c r="AL323" s="169" t="s">
        <v>1647</v>
      </c>
      <c r="AM323" s="148">
        <v>3200000</v>
      </c>
      <c r="AO323" s="168">
        <v>4415</v>
      </c>
      <c r="AP323" s="169" t="s">
        <v>1646</v>
      </c>
      <c r="AQ323" s="148">
        <v>3200000</v>
      </c>
      <c r="AS323" s="201">
        <v>4415</v>
      </c>
      <c r="AT323" s="202" t="s">
        <v>1647</v>
      </c>
      <c r="AU323" s="148">
        <v>3200000</v>
      </c>
    </row>
    <row r="324" spans="1:47" ht="15" x14ac:dyDescent="0.25">
      <c r="A324" s="182">
        <v>4421</v>
      </c>
      <c r="B324" s="115" t="s">
        <v>1649</v>
      </c>
      <c r="C324" s="185">
        <v>5597850</v>
      </c>
      <c r="E324" s="168">
        <v>4421</v>
      </c>
      <c r="F324" s="169" t="s">
        <v>1650</v>
      </c>
      <c r="G324" s="148">
        <v>5597850</v>
      </c>
      <c r="I324" s="187">
        <v>4421</v>
      </c>
      <c r="J324" s="170" t="s">
        <v>1650</v>
      </c>
      <c r="K324" s="171">
        <v>5597850</v>
      </c>
      <c r="M324" s="168">
        <v>4421</v>
      </c>
      <c r="N324" s="169" t="s">
        <v>1650</v>
      </c>
      <c r="O324" s="148">
        <v>5597850</v>
      </c>
      <c r="Q324" s="168">
        <v>4421</v>
      </c>
      <c r="R324" s="169" t="s">
        <v>1650</v>
      </c>
      <c r="S324" s="148">
        <v>6390950</v>
      </c>
      <c r="U324" s="168">
        <v>4421</v>
      </c>
      <c r="V324" s="169" t="s">
        <v>1650</v>
      </c>
      <c r="W324" s="148">
        <v>6390950</v>
      </c>
      <c r="Y324" s="168">
        <v>4421</v>
      </c>
      <c r="Z324" s="169" t="s">
        <v>1650</v>
      </c>
      <c r="AA324" s="148">
        <v>6390950</v>
      </c>
      <c r="AC324" s="168">
        <v>4421</v>
      </c>
      <c r="AD324" s="169" t="s">
        <v>1650</v>
      </c>
      <c r="AE324" s="148">
        <v>6390950</v>
      </c>
      <c r="AG324" s="168">
        <v>4421</v>
      </c>
      <c r="AH324" s="169" t="s">
        <v>1650</v>
      </c>
      <c r="AI324" s="148">
        <v>8290950</v>
      </c>
      <c r="AJ324" s="181"/>
      <c r="AK324" s="168">
        <v>4421</v>
      </c>
      <c r="AL324" s="169" t="s">
        <v>1650</v>
      </c>
      <c r="AM324" s="148">
        <v>6740950</v>
      </c>
      <c r="AO324" s="168">
        <v>4421</v>
      </c>
      <c r="AP324" s="169" t="s">
        <v>1649</v>
      </c>
      <c r="AQ324" s="148">
        <v>6740950</v>
      </c>
      <c r="AS324" s="201">
        <v>4421</v>
      </c>
      <c r="AT324" s="202" t="s">
        <v>1650</v>
      </c>
      <c r="AU324" s="148">
        <v>6740950</v>
      </c>
    </row>
    <row r="325" spans="1:47" ht="15" x14ac:dyDescent="0.25">
      <c r="A325" s="182">
        <v>4451</v>
      </c>
      <c r="B325" s="115" t="s">
        <v>1651</v>
      </c>
      <c r="C325" s="185">
        <v>1988350</v>
      </c>
      <c r="E325" s="168">
        <v>4451</v>
      </c>
      <c r="F325" s="169" t="s">
        <v>1652</v>
      </c>
      <c r="G325" s="148">
        <v>1988350</v>
      </c>
      <c r="I325" s="187">
        <v>4451</v>
      </c>
      <c r="J325" s="170" t="s">
        <v>1653</v>
      </c>
      <c r="K325" s="171">
        <v>2588350</v>
      </c>
      <c r="M325" s="168">
        <v>4451</v>
      </c>
      <c r="N325" s="169" t="s">
        <v>1652</v>
      </c>
      <c r="O325" s="148">
        <v>2588350</v>
      </c>
      <c r="Q325" s="168">
        <v>4451</v>
      </c>
      <c r="R325" s="169" t="s">
        <v>1652</v>
      </c>
      <c r="S325" s="148">
        <v>2588350</v>
      </c>
      <c r="U325" s="168">
        <v>4451</v>
      </c>
      <c r="V325" s="169" t="s">
        <v>1652</v>
      </c>
      <c r="W325" s="148">
        <v>2588350</v>
      </c>
      <c r="Y325" s="168">
        <v>4451</v>
      </c>
      <c r="Z325" s="169" t="s">
        <v>1652</v>
      </c>
      <c r="AA325" s="148">
        <v>2588350</v>
      </c>
      <c r="AC325" s="168">
        <v>4451</v>
      </c>
      <c r="AD325" s="169" t="s">
        <v>1652</v>
      </c>
      <c r="AE325" s="148">
        <v>2588350</v>
      </c>
      <c r="AG325" s="168">
        <v>4451</v>
      </c>
      <c r="AH325" s="169" t="s">
        <v>1652</v>
      </c>
      <c r="AI325" s="148">
        <v>2588350</v>
      </c>
      <c r="AJ325" s="181"/>
      <c r="AK325" s="168">
        <v>4451</v>
      </c>
      <c r="AL325" s="169" t="s">
        <v>1652</v>
      </c>
      <c r="AM325" s="148">
        <v>2588350</v>
      </c>
      <c r="AO325" s="168">
        <v>4451</v>
      </c>
      <c r="AP325" s="169" t="s">
        <v>1651</v>
      </c>
      <c r="AQ325" s="148">
        <v>2588350</v>
      </c>
      <c r="AS325" s="201">
        <v>4451</v>
      </c>
      <c r="AT325" s="202" t="s">
        <v>1652</v>
      </c>
      <c r="AU325" s="148">
        <v>2588350</v>
      </c>
    </row>
    <row r="326" spans="1:47" ht="15" x14ac:dyDescent="0.25">
      <c r="A326" s="182">
        <v>4481</v>
      </c>
      <c r="B326" s="115" t="s">
        <v>1654</v>
      </c>
      <c r="C326" s="185">
        <v>1800016</v>
      </c>
      <c r="E326" s="168">
        <v>4481</v>
      </c>
      <c r="F326" s="169" t="s">
        <v>1655</v>
      </c>
      <c r="G326" s="148">
        <v>1800016</v>
      </c>
      <c r="I326" s="187">
        <v>4481</v>
      </c>
      <c r="J326" s="170" t="s">
        <v>1656</v>
      </c>
      <c r="K326" s="171">
        <v>1800016</v>
      </c>
      <c r="M326" s="168">
        <v>4481</v>
      </c>
      <c r="N326" s="169" t="s">
        <v>1655</v>
      </c>
      <c r="O326" s="148">
        <v>1800016</v>
      </c>
      <c r="Q326" s="168">
        <v>4481</v>
      </c>
      <c r="R326" s="169" t="s">
        <v>1655</v>
      </c>
      <c r="S326" s="148">
        <v>1800016</v>
      </c>
      <c r="U326" s="168">
        <v>4481</v>
      </c>
      <c r="V326" s="169" t="s">
        <v>1655</v>
      </c>
      <c r="W326" s="148">
        <v>1800016</v>
      </c>
      <c r="Y326" s="168">
        <v>4481</v>
      </c>
      <c r="Z326" s="169" t="s">
        <v>1655</v>
      </c>
      <c r="AA326" s="148">
        <v>1800016</v>
      </c>
      <c r="AC326" s="168">
        <v>4481</v>
      </c>
      <c r="AD326" s="169" t="s">
        <v>1655</v>
      </c>
      <c r="AE326" s="148">
        <v>1800016</v>
      </c>
      <c r="AG326" s="168">
        <v>4481</v>
      </c>
      <c r="AH326" s="169" t="s">
        <v>1655</v>
      </c>
      <c r="AI326" s="148">
        <v>1800016</v>
      </c>
      <c r="AJ326" s="181"/>
      <c r="AK326" s="168">
        <v>4481</v>
      </c>
      <c r="AL326" s="169" t="s">
        <v>1655</v>
      </c>
      <c r="AM326" s="148">
        <v>1800016</v>
      </c>
      <c r="AO326" s="168">
        <v>4481</v>
      </c>
      <c r="AP326" s="169" t="s">
        <v>1654</v>
      </c>
      <c r="AQ326" s="148">
        <v>1800016</v>
      </c>
      <c r="AS326" s="201">
        <v>4481</v>
      </c>
      <c r="AT326" s="202" t="s">
        <v>1655</v>
      </c>
      <c r="AU326" s="148">
        <v>1768016</v>
      </c>
    </row>
    <row r="327" spans="1:47" ht="15" x14ac:dyDescent="0.25">
      <c r="A327" s="182">
        <v>5111</v>
      </c>
      <c r="B327" s="115" t="s">
        <v>1657</v>
      </c>
      <c r="C327" s="119">
        <v>619298</v>
      </c>
      <c r="E327" s="168">
        <v>5111</v>
      </c>
      <c r="F327" s="169" t="s">
        <v>1658</v>
      </c>
      <c r="G327" s="148">
        <v>619298</v>
      </c>
      <c r="I327" s="187">
        <v>5111</v>
      </c>
      <c r="J327" s="170" t="s">
        <v>1659</v>
      </c>
      <c r="K327" s="171">
        <v>624990.5</v>
      </c>
      <c r="M327" s="168">
        <v>5111</v>
      </c>
      <c r="N327" s="169" t="s">
        <v>1658</v>
      </c>
      <c r="O327" s="148">
        <v>624990.5</v>
      </c>
      <c r="Q327" s="168">
        <v>5111</v>
      </c>
      <c r="R327" s="169" t="s">
        <v>1658</v>
      </c>
      <c r="S327" s="148">
        <v>619298</v>
      </c>
      <c r="U327" s="168">
        <v>5111</v>
      </c>
      <c r="V327" s="169" t="s">
        <v>1658</v>
      </c>
      <c r="W327" s="148">
        <v>619298</v>
      </c>
      <c r="Y327" s="168">
        <v>5111</v>
      </c>
      <c r="Z327" s="169" t="s">
        <v>1658</v>
      </c>
      <c r="AA327" s="148">
        <v>619298</v>
      </c>
      <c r="AC327" s="168">
        <v>5111</v>
      </c>
      <c r="AD327" s="169" t="s">
        <v>1658</v>
      </c>
      <c r="AE327" s="148">
        <v>543423</v>
      </c>
      <c r="AG327" s="168">
        <v>5111</v>
      </c>
      <c r="AH327" s="169" t="s">
        <v>1658</v>
      </c>
      <c r="AI327" s="148">
        <v>504723</v>
      </c>
      <c r="AJ327" s="181"/>
      <c r="AK327" s="168">
        <v>5111</v>
      </c>
      <c r="AL327" s="169" t="s">
        <v>1658</v>
      </c>
      <c r="AM327" s="148">
        <v>505723</v>
      </c>
      <c r="AO327" s="168">
        <v>5111</v>
      </c>
      <c r="AP327" s="169" t="s">
        <v>1660</v>
      </c>
      <c r="AQ327" s="148">
        <v>505723</v>
      </c>
      <c r="AS327" s="201">
        <v>5111</v>
      </c>
      <c r="AT327" s="202" t="s">
        <v>1658</v>
      </c>
      <c r="AU327" s="148">
        <v>509518</v>
      </c>
    </row>
    <row r="328" spans="1:47" ht="15" x14ac:dyDescent="0.25">
      <c r="A328" s="182">
        <v>5121</v>
      </c>
      <c r="B328" s="115" t="s">
        <v>1661</v>
      </c>
      <c r="C328" s="185">
        <v>20000</v>
      </c>
      <c r="E328" s="168">
        <v>5121</v>
      </c>
      <c r="F328" s="169" t="s">
        <v>1662</v>
      </c>
      <c r="G328" s="148">
        <v>20000</v>
      </c>
      <c r="I328" s="187">
        <v>5121</v>
      </c>
      <c r="J328" s="170" t="s">
        <v>1663</v>
      </c>
      <c r="K328" s="171">
        <v>20000</v>
      </c>
      <c r="M328" s="168">
        <v>5121</v>
      </c>
      <c r="N328" s="169" t="s">
        <v>1662</v>
      </c>
      <c r="O328" s="148">
        <v>20000</v>
      </c>
      <c r="Q328" s="168">
        <v>5121</v>
      </c>
      <c r="R328" s="169" t="s">
        <v>1662</v>
      </c>
      <c r="S328" s="148">
        <v>20000</v>
      </c>
      <c r="U328" s="168">
        <v>5121</v>
      </c>
      <c r="V328" s="169" t="s">
        <v>1662</v>
      </c>
      <c r="W328" s="148">
        <v>20000</v>
      </c>
      <c r="Y328" s="168">
        <v>5121</v>
      </c>
      <c r="Z328" s="169" t="s">
        <v>1662</v>
      </c>
      <c r="AA328" s="148">
        <v>20000</v>
      </c>
      <c r="AC328" s="168">
        <v>5121</v>
      </c>
      <c r="AD328" s="169" t="s">
        <v>1662</v>
      </c>
      <c r="AE328" s="148">
        <v>20000</v>
      </c>
      <c r="AG328" s="168">
        <v>5121</v>
      </c>
      <c r="AH328" s="169" t="s">
        <v>1662</v>
      </c>
      <c r="AI328" s="148">
        <v>20000</v>
      </c>
      <c r="AJ328" s="181"/>
      <c r="AK328" s="168">
        <v>5121</v>
      </c>
      <c r="AL328" s="169" t="s">
        <v>1662</v>
      </c>
      <c r="AM328" s="148">
        <v>55000</v>
      </c>
      <c r="AO328" s="168">
        <v>5121</v>
      </c>
      <c r="AP328" s="169" t="s">
        <v>1664</v>
      </c>
      <c r="AQ328" s="148">
        <v>55000</v>
      </c>
      <c r="AS328" s="201">
        <v>5121</v>
      </c>
      <c r="AT328" s="202" t="s">
        <v>1662</v>
      </c>
      <c r="AU328" s="148">
        <v>55000</v>
      </c>
    </row>
    <row r="329" spans="1:47" ht="15" x14ac:dyDescent="0.25">
      <c r="A329" s="182">
        <v>5151</v>
      </c>
      <c r="B329" s="115" t="s">
        <v>1665</v>
      </c>
      <c r="C329" s="185">
        <v>3766801</v>
      </c>
      <c r="E329" s="168">
        <v>5151</v>
      </c>
      <c r="F329" s="169" t="s">
        <v>1665</v>
      </c>
      <c r="G329" s="148">
        <v>3891858.42</v>
      </c>
      <c r="I329" s="187">
        <v>5151</v>
      </c>
      <c r="J329" s="170" t="s">
        <v>1665</v>
      </c>
      <c r="K329" s="171">
        <v>3887256</v>
      </c>
      <c r="M329" s="168">
        <v>5151</v>
      </c>
      <c r="N329" s="169" t="s">
        <v>1665</v>
      </c>
      <c r="O329" s="148">
        <v>3887256</v>
      </c>
      <c r="Q329" s="168">
        <v>5151</v>
      </c>
      <c r="R329" s="169" t="s">
        <v>1665</v>
      </c>
      <c r="S329" s="148">
        <v>3887256</v>
      </c>
      <c r="U329" s="168">
        <v>5151</v>
      </c>
      <c r="V329" s="169" t="s">
        <v>1665</v>
      </c>
      <c r="W329" s="148">
        <v>3857256</v>
      </c>
      <c r="Y329" s="168">
        <v>5151</v>
      </c>
      <c r="Z329" s="169" t="s">
        <v>1665</v>
      </c>
      <c r="AA329" s="148">
        <v>3748256</v>
      </c>
      <c r="AC329" s="168">
        <v>5151</v>
      </c>
      <c r="AD329" s="169" t="s">
        <v>1665</v>
      </c>
      <c r="AE329" s="148">
        <v>4010556</v>
      </c>
      <c r="AG329" s="168">
        <v>5151</v>
      </c>
      <c r="AH329" s="169" t="s">
        <v>1665</v>
      </c>
      <c r="AI329" s="148">
        <v>4058626</v>
      </c>
      <c r="AJ329" s="181"/>
      <c r="AK329" s="168">
        <v>5151</v>
      </c>
      <c r="AL329" s="169" t="s">
        <v>1665</v>
      </c>
      <c r="AM329" s="148">
        <v>4498626</v>
      </c>
      <c r="AO329" s="168">
        <v>5151</v>
      </c>
      <c r="AP329" s="169" t="s">
        <v>1666</v>
      </c>
      <c r="AQ329" s="148">
        <v>4498626</v>
      </c>
      <c r="AS329" s="201">
        <v>5151</v>
      </c>
      <c r="AT329" s="202" t="s">
        <v>1665</v>
      </c>
      <c r="AU329" s="148">
        <v>4498626</v>
      </c>
    </row>
    <row r="330" spans="1:47" ht="15" x14ac:dyDescent="0.25">
      <c r="A330" s="182">
        <v>5152</v>
      </c>
      <c r="B330" s="115" t="s">
        <v>1667</v>
      </c>
      <c r="C330" s="185">
        <v>92311</v>
      </c>
      <c r="E330" s="168">
        <v>5152</v>
      </c>
      <c r="F330" s="169" t="s">
        <v>1668</v>
      </c>
      <c r="G330" s="148">
        <v>92311</v>
      </c>
      <c r="I330" s="187">
        <v>5152</v>
      </c>
      <c r="J330" s="170" t="s">
        <v>1669</v>
      </c>
      <c r="K330" s="171">
        <v>92311</v>
      </c>
      <c r="M330" s="168">
        <v>5152</v>
      </c>
      <c r="N330" s="169" t="s">
        <v>1668</v>
      </c>
      <c r="O330" s="148">
        <v>92311</v>
      </c>
      <c r="Q330" s="168">
        <v>5152</v>
      </c>
      <c r="R330" s="169" t="s">
        <v>1668</v>
      </c>
      <c r="S330" s="148">
        <v>92311</v>
      </c>
      <c r="U330" s="168">
        <v>5152</v>
      </c>
      <c r="V330" s="169" t="s">
        <v>1668</v>
      </c>
      <c r="W330" s="148">
        <v>92311</v>
      </c>
      <c r="Y330" s="168">
        <v>5152</v>
      </c>
      <c r="Z330" s="169" t="s">
        <v>1668</v>
      </c>
      <c r="AA330" s="148">
        <v>92311</v>
      </c>
      <c r="AC330" s="168">
        <v>5152</v>
      </c>
      <c r="AD330" s="169" t="s">
        <v>1668</v>
      </c>
      <c r="AE330" s="148">
        <v>92311</v>
      </c>
      <c r="AG330" s="168">
        <v>5152</v>
      </c>
      <c r="AH330" s="169" t="s">
        <v>1668</v>
      </c>
      <c r="AI330" s="148">
        <v>92311</v>
      </c>
      <c r="AJ330" s="181"/>
      <c r="AK330" s="168">
        <v>5152</v>
      </c>
      <c r="AL330" s="169" t="s">
        <v>1668</v>
      </c>
      <c r="AM330" s="148">
        <v>92311</v>
      </c>
      <c r="AO330" s="168">
        <v>5152</v>
      </c>
      <c r="AP330" s="169" t="s">
        <v>1667</v>
      </c>
      <c r="AQ330" s="148">
        <v>92311</v>
      </c>
      <c r="AS330" s="201">
        <v>5152</v>
      </c>
      <c r="AT330" s="202" t="s">
        <v>1668</v>
      </c>
      <c r="AU330" s="148">
        <v>92311</v>
      </c>
    </row>
    <row r="331" spans="1:47" ht="15" x14ac:dyDescent="0.25">
      <c r="A331" s="182">
        <v>5191</v>
      </c>
      <c r="B331" s="115" t="s">
        <v>1670</v>
      </c>
      <c r="C331" s="185">
        <v>123597</v>
      </c>
      <c r="E331" s="168">
        <v>5191</v>
      </c>
      <c r="F331" s="169" t="s">
        <v>1671</v>
      </c>
      <c r="G331" s="148">
        <v>123597</v>
      </c>
      <c r="I331" s="187">
        <v>5191</v>
      </c>
      <c r="J331" s="170" t="s">
        <v>1672</v>
      </c>
      <c r="K331" s="171">
        <v>123597</v>
      </c>
      <c r="M331" s="168">
        <v>5191</v>
      </c>
      <c r="N331" s="169" t="s">
        <v>1671</v>
      </c>
      <c r="O331" s="148">
        <v>123597</v>
      </c>
      <c r="Q331" s="168">
        <v>5191</v>
      </c>
      <c r="R331" s="169" t="s">
        <v>1671</v>
      </c>
      <c r="S331" s="148">
        <v>119597</v>
      </c>
      <c r="U331" s="168">
        <v>5191</v>
      </c>
      <c r="V331" s="169" t="s">
        <v>1671</v>
      </c>
      <c r="W331" s="148">
        <v>305597</v>
      </c>
      <c r="Y331" s="168">
        <v>5191</v>
      </c>
      <c r="Z331" s="169" t="s">
        <v>1671</v>
      </c>
      <c r="AA331" s="148">
        <v>305597</v>
      </c>
      <c r="AC331" s="168">
        <v>5191</v>
      </c>
      <c r="AD331" s="169" t="s">
        <v>1671</v>
      </c>
      <c r="AE331" s="148">
        <v>360597</v>
      </c>
      <c r="AG331" s="168">
        <v>5191</v>
      </c>
      <c r="AH331" s="169" t="s">
        <v>1671</v>
      </c>
      <c r="AI331" s="148">
        <v>340597</v>
      </c>
      <c r="AJ331" s="181"/>
      <c r="AK331" s="168">
        <v>5191</v>
      </c>
      <c r="AL331" s="169" t="s">
        <v>1671</v>
      </c>
      <c r="AM331" s="148">
        <v>340597</v>
      </c>
      <c r="AO331" s="168">
        <v>5191</v>
      </c>
      <c r="AP331" s="169" t="s">
        <v>1670</v>
      </c>
      <c r="AQ331" s="148">
        <v>340597</v>
      </c>
      <c r="AS331" s="201">
        <v>5191</v>
      </c>
      <c r="AT331" s="202" t="s">
        <v>1671</v>
      </c>
      <c r="AU331" s="148">
        <v>357597</v>
      </c>
    </row>
    <row r="332" spans="1:47" ht="15" x14ac:dyDescent="0.25">
      <c r="A332" s="176"/>
      <c r="B332" s="128"/>
      <c r="C332" s="189"/>
      <c r="D332" s="123"/>
      <c r="E332" s="176"/>
      <c r="F332" s="177"/>
      <c r="G332" s="159"/>
      <c r="H332" s="123"/>
      <c r="I332" s="172"/>
      <c r="J332" s="173"/>
      <c r="K332" s="175"/>
      <c r="L332" s="123"/>
      <c r="M332" s="176"/>
      <c r="N332" s="177"/>
      <c r="O332" s="159"/>
      <c r="P332" s="123"/>
      <c r="Q332" s="176"/>
      <c r="R332" s="177"/>
      <c r="S332" s="159"/>
      <c r="T332" s="123"/>
      <c r="U332" s="176"/>
      <c r="V332" s="177"/>
      <c r="W332" s="159"/>
      <c r="X332" s="123"/>
      <c r="Y332" s="176"/>
      <c r="Z332" s="177"/>
      <c r="AA332" s="159"/>
      <c r="AB332" s="123"/>
      <c r="AC332" s="176"/>
      <c r="AD332" s="177"/>
      <c r="AE332" s="159"/>
      <c r="AF332" s="123"/>
      <c r="AG332" s="168">
        <v>5192</v>
      </c>
      <c r="AH332" s="169" t="s">
        <v>1673</v>
      </c>
      <c r="AI332" s="148">
        <v>1735000</v>
      </c>
      <c r="AJ332" s="181"/>
      <c r="AK332" s="168">
        <v>5192</v>
      </c>
      <c r="AL332" s="169" t="s">
        <v>1673</v>
      </c>
      <c r="AM332" s="148">
        <v>1735000</v>
      </c>
      <c r="AO332" s="168">
        <v>5192</v>
      </c>
      <c r="AP332" s="169" t="s">
        <v>1674</v>
      </c>
      <c r="AQ332" s="148">
        <v>1735000</v>
      </c>
      <c r="AS332" s="201">
        <v>5192</v>
      </c>
      <c r="AT332" s="202" t="s">
        <v>1673</v>
      </c>
      <c r="AU332" s="148">
        <v>1735000</v>
      </c>
    </row>
    <row r="333" spans="1:47" ht="15" x14ac:dyDescent="0.25">
      <c r="A333" s="182">
        <v>5211</v>
      </c>
      <c r="B333" s="115" t="s">
        <v>1675</v>
      </c>
      <c r="C333" s="185">
        <v>256949</v>
      </c>
      <c r="E333" s="168">
        <v>5211</v>
      </c>
      <c r="F333" s="169" t="s">
        <v>1676</v>
      </c>
      <c r="G333" s="148">
        <v>256949</v>
      </c>
      <c r="I333" s="187">
        <v>5211</v>
      </c>
      <c r="J333" s="170" t="s">
        <v>1677</v>
      </c>
      <c r="K333" s="171">
        <v>256949</v>
      </c>
      <c r="M333" s="168">
        <v>5211</v>
      </c>
      <c r="N333" s="169" t="s">
        <v>1676</v>
      </c>
      <c r="O333" s="148">
        <v>256949</v>
      </c>
      <c r="Q333" s="168">
        <v>5211</v>
      </c>
      <c r="R333" s="169" t="s">
        <v>1676</v>
      </c>
      <c r="S333" s="148">
        <v>256949</v>
      </c>
      <c r="U333" s="168">
        <v>5211</v>
      </c>
      <c r="V333" s="169" t="s">
        <v>1676</v>
      </c>
      <c r="W333" s="148">
        <v>1352949</v>
      </c>
      <c r="Y333" s="168">
        <v>5211</v>
      </c>
      <c r="Z333" s="169" t="s">
        <v>1676</v>
      </c>
      <c r="AA333" s="148">
        <v>1407949</v>
      </c>
      <c r="AC333" s="168">
        <v>5211</v>
      </c>
      <c r="AD333" s="169" t="s">
        <v>1676</v>
      </c>
      <c r="AE333" s="148">
        <v>1257949</v>
      </c>
      <c r="AG333" s="168">
        <v>5211</v>
      </c>
      <c r="AH333" s="169" t="s">
        <v>1676</v>
      </c>
      <c r="AI333" s="148">
        <v>1292949</v>
      </c>
      <c r="AJ333" s="181"/>
      <c r="AK333" s="168">
        <v>5211</v>
      </c>
      <c r="AL333" s="169" t="s">
        <v>1676</v>
      </c>
      <c r="AM333" s="148">
        <v>1292949</v>
      </c>
      <c r="AO333" s="168">
        <v>5211</v>
      </c>
      <c r="AP333" s="169" t="s">
        <v>1675</v>
      </c>
      <c r="AQ333" s="148">
        <v>1292949</v>
      </c>
      <c r="AS333" s="201">
        <v>5211</v>
      </c>
      <c r="AT333" s="202" t="s">
        <v>1676</v>
      </c>
      <c r="AU333" s="148">
        <v>1292949</v>
      </c>
    </row>
    <row r="334" spans="1:47" ht="15" x14ac:dyDescent="0.25">
      <c r="A334" s="176"/>
      <c r="B334" s="128"/>
      <c r="C334" s="189"/>
      <c r="D334" s="123"/>
      <c r="E334" s="176"/>
      <c r="F334" s="177"/>
      <c r="G334" s="159"/>
      <c r="H334" s="123"/>
      <c r="I334" s="172"/>
      <c r="J334" s="173"/>
      <c r="K334" s="175"/>
      <c r="L334" s="123"/>
      <c r="M334" s="176"/>
      <c r="N334" s="177"/>
      <c r="O334" s="159"/>
      <c r="P334" s="123"/>
      <c r="Q334" s="176"/>
      <c r="R334" s="177"/>
      <c r="S334" s="159"/>
      <c r="T334" s="123"/>
      <c r="U334" s="176"/>
      <c r="V334" s="177"/>
      <c r="W334" s="159"/>
      <c r="X334" s="123"/>
      <c r="Y334" s="176"/>
      <c r="Z334" s="177"/>
      <c r="AA334" s="159"/>
      <c r="AB334" s="123"/>
      <c r="AC334" s="176"/>
      <c r="AD334" s="177"/>
      <c r="AE334" s="159"/>
      <c r="AF334" s="123"/>
      <c r="AG334" s="176"/>
      <c r="AH334" s="177"/>
      <c r="AI334" s="159"/>
      <c r="AJ334" s="190"/>
      <c r="AK334" s="168">
        <v>5221</v>
      </c>
      <c r="AL334" s="169" t="s">
        <v>1678</v>
      </c>
      <c r="AM334" s="148">
        <v>50000</v>
      </c>
      <c r="AO334" s="168">
        <v>5221</v>
      </c>
      <c r="AP334" s="169" t="s">
        <v>1679</v>
      </c>
      <c r="AQ334" s="148">
        <v>50000</v>
      </c>
      <c r="AS334" s="201">
        <v>5221</v>
      </c>
      <c r="AT334" s="202" t="s">
        <v>1678</v>
      </c>
      <c r="AU334" s="148">
        <v>50000</v>
      </c>
    </row>
    <row r="335" spans="1:47" ht="15" x14ac:dyDescent="0.25">
      <c r="A335" s="182">
        <v>5231</v>
      </c>
      <c r="B335" s="115" t="s">
        <v>1680</v>
      </c>
      <c r="C335" s="185">
        <v>132000</v>
      </c>
      <c r="E335" s="168">
        <v>5231</v>
      </c>
      <c r="F335" s="169" t="s">
        <v>1681</v>
      </c>
      <c r="G335" s="148">
        <v>222000</v>
      </c>
      <c r="I335" s="187">
        <v>5231</v>
      </c>
      <c r="J335" s="170" t="s">
        <v>1682</v>
      </c>
      <c r="K335" s="171">
        <v>222000</v>
      </c>
      <c r="M335" s="168">
        <v>5231</v>
      </c>
      <c r="N335" s="169" t="s">
        <v>1681</v>
      </c>
      <c r="O335" s="148">
        <v>222000</v>
      </c>
      <c r="Q335" s="168">
        <v>5231</v>
      </c>
      <c r="R335" s="169" t="s">
        <v>1681</v>
      </c>
      <c r="S335" s="148">
        <v>222000</v>
      </c>
      <c r="U335" s="168">
        <v>5231</v>
      </c>
      <c r="V335" s="169" t="s">
        <v>1681</v>
      </c>
      <c r="W335" s="148">
        <v>602000</v>
      </c>
      <c r="Y335" s="168">
        <v>5231</v>
      </c>
      <c r="Z335" s="169" t="s">
        <v>1681</v>
      </c>
      <c r="AA335" s="148">
        <v>602000</v>
      </c>
      <c r="AC335" s="168">
        <v>5231</v>
      </c>
      <c r="AD335" s="169" t="s">
        <v>1681</v>
      </c>
      <c r="AE335" s="148">
        <v>602000</v>
      </c>
      <c r="AG335" s="168">
        <v>5231</v>
      </c>
      <c r="AH335" s="169" t="s">
        <v>1681</v>
      </c>
      <c r="AI335" s="148">
        <v>602000</v>
      </c>
      <c r="AJ335" s="181"/>
      <c r="AK335" s="168">
        <v>5231</v>
      </c>
      <c r="AL335" s="169" t="s">
        <v>1681</v>
      </c>
      <c r="AM335" s="148">
        <v>602000</v>
      </c>
      <c r="AO335" s="168">
        <v>5231</v>
      </c>
      <c r="AP335" s="169" t="s">
        <v>1680</v>
      </c>
      <c r="AQ335" s="148">
        <v>602000</v>
      </c>
      <c r="AS335" s="201">
        <v>5231</v>
      </c>
      <c r="AT335" s="202" t="s">
        <v>1681</v>
      </c>
      <c r="AU335" s="148">
        <v>602000</v>
      </c>
    </row>
    <row r="336" spans="1:47" ht="15" x14ac:dyDescent="0.25">
      <c r="A336" s="182">
        <v>5291</v>
      </c>
      <c r="B336" s="115" t="s">
        <v>1683</v>
      </c>
      <c r="C336" s="185">
        <v>10764</v>
      </c>
      <c r="E336" s="168">
        <v>5291</v>
      </c>
      <c r="F336" s="169" t="s">
        <v>1684</v>
      </c>
      <c r="G336" s="148">
        <v>10764</v>
      </c>
      <c r="I336" s="187">
        <v>5291</v>
      </c>
      <c r="J336" s="170" t="s">
        <v>1685</v>
      </c>
      <c r="K336" s="171">
        <v>10764</v>
      </c>
      <c r="M336" s="168">
        <v>5291</v>
      </c>
      <c r="N336" s="169" t="s">
        <v>1684</v>
      </c>
      <c r="O336" s="148">
        <v>10764</v>
      </c>
      <c r="Q336" s="168">
        <v>5291</v>
      </c>
      <c r="R336" s="169" t="s">
        <v>1684</v>
      </c>
      <c r="S336" s="148">
        <v>10764</v>
      </c>
      <c r="U336" s="168">
        <v>5291</v>
      </c>
      <c r="V336" s="169" t="s">
        <v>1684</v>
      </c>
      <c r="W336" s="148">
        <v>10764</v>
      </c>
      <c r="Y336" s="168">
        <v>5291</v>
      </c>
      <c r="Z336" s="169" t="s">
        <v>1684</v>
      </c>
      <c r="AA336" s="148">
        <v>10764</v>
      </c>
      <c r="AC336" s="168">
        <v>5291</v>
      </c>
      <c r="AD336" s="169" t="s">
        <v>1684</v>
      </c>
      <c r="AE336" s="148">
        <v>10764</v>
      </c>
      <c r="AG336" s="168">
        <v>5291</v>
      </c>
      <c r="AH336" s="169" t="s">
        <v>1684</v>
      </c>
      <c r="AI336" s="148">
        <v>10764</v>
      </c>
      <c r="AJ336" s="181"/>
      <c r="AK336" s="168">
        <v>5291</v>
      </c>
      <c r="AL336" s="169" t="s">
        <v>1684</v>
      </c>
      <c r="AM336" s="148">
        <v>10764</v>
      </c>
      <c r="AO336" s="168">
        <v>5291</v>
      </c>
      <c r="AP336" s="169" t="s">
        <v>1683</v>
      </c>
      <c r="AQ336" s="148">
        <v>10764</v>
      </c>
      <c r="AS336" s="201">
        <v>5291</v>
      </c>
      <c r="AT336" s="202" t="s">
        <v>1684</v>
      </c>
      <c r="AU336" s="148">
        <v>10764</v>
      </c>
    </row>
    <row r="337" spans="1:47" ht="15" x14ac:dyDescent="0.25">
      <c r="A337" s="182">
        <v>5311</v>
      </c>
      <c r="B337" s="115" t="s">
        <v>1686</v>
      </c>
      <c r="C337" s="185">
        <v>70700</v>
      </c>
      <c r="E337" s="168">
        <v>5311</v>
      </c>
      <c r="F337" s="169" t="s">
        <v>1687</v>
      </c>
      <c r="G337" s="148">
        <v>70700</v>
      </c>
      <c r="I337" s="187">
        <v>5311</v>
      </c>
      <c r="J337" s="170" t="s">
        <v>1688</v>
      </c>
      <c r="K337" s="171">
        <v>70700</v>
      </c>
      <c r="M337" s="168">
        <v>5311</v>
      </c>
      <c r="N337" s="169" t="s">
        <v>1687</v>
      </c>
      <c r="O337" s="148">
        <v>70700</v>
      </c>
      <c r="Q337" s="168">
        <v>5311</v>
      </c>
      <c r="R337" s="169" t="s">
        <v>1687</v>
      </c>
      <c r="S337" s="148">
        <v>70700</v>
      </c>
      <c r="U337" s="168">
        <v>5311</v>
      </c>
      <c r="V337" s="169" t="s">
        <v>1687</v>
      </c>
      <c r="W337" s="148">
        <v>70700</v>
      </c>
      <c r="Y337" s="168">
        <v>5311</v>
      </c>
      <c r="Z337" s="169" t="s">
        <v>1687</v>
      </c>
      <c r="AA337" s="148">
        <v>70700</v>
      </c>
      <c r="AC337" s="168">
        <v>5311</v>
      </c>
      <c r="AD337" s="169" t="s">
        <v>1687</v>
      </c>
      <c r="AE337" s="148">
        <v>70700</v>
      </c>
      <c r="AG337" s="168">
        <v>5311</v>
      </c>
      <c r="AH337" s="169" t="s">
        <v>1687</v>
      </c>
      <c r="AI337" s="148">
        <v>70700</v>
      </c>
      <c r="AJ337" s="181"/>
      <c r="AK337" s="168">
        <v>5311</v>
      </c>
      <c r="AL337" s="169" t="s">
        <v>1687</v>
      </c>
      <c r="AM337" s="148">
        <v>70700</v>
      </c>
      <c r="AO337" s="168">
        <v>5311</v>
      </c>
      <c r="AP337" s="169" t="s">
        <v>1686</v>
      </c>
      <c r="AQ337" s="148">
        <v>70700</v>
      </c>
      <c r="AS337" s="201">
        <v>5311</v>
      </c>
      <c r="AT337" s="202" t="s">
        <v>1687</v>
      </c>
      <c r="AU337" s="148">
        <v>50000</v>
      </c>
    </row>
    <row r="338" spans="1:47" ht="15" x14ac:dyDescent="0.25">
      <c r="A338" s="182">
        <v>5321</v>
      </c>
      <c r="B338" s="115" t="s">
        <v>1689</v>
      </c>
      <c r="C338" s="185">
        <v>25000</v>
      </c>
      <c r="E338" s="168">
        <v>5321</v>
      </c>
      <c r="F338" s="169" t="s">
        <v>1690</v>
      </c>
      <c r="G338" s="148">
        <v>25000</v>
      </c>
      <c r="I338" s="187">
        <v>5321</v>
      </c>
      <c r="J338" s="170" t="s">
        <v>1691</v>
      </c>
      <c r="K338" s="171">
        <v>25000</v>
      </c>
      <c r="M338" s="168">
        <v>5321</v>
      </c>
      <c r="N338" s="169" t="s">
        <v>1690</v>
      </c>
      <c r="O338" s="148">
        <v>25000</v>
      </c>
      <c r="Q338" s="168">
        <v>5321</v>
      </c>
      <c r="R338" s="169" t="s">
        <v>1690</v>
      </c>
      <c r="S338" s="148">
        <v>25000</v>
      </c>
      <c r="U338" s="168">
        <v>5321</v>
      </c>
      <c r="V338" s="169" t="s">
        <v>1690</v>
      </c>
      <c r="W338" s="148">
        <v>25000</v>
      </c>
      <c r="Y338" s="168">
        <v>5321</v>
      </c>
      <c r="Z338" s="169" t="s">
        <v>1690</v>
      </c>
      <c r="AA338" s="148">
        <v>25000</v>
      </c>
      <c r="AC338" s="168">
        <v>5321</v>
      </c>
      <c r="AD338" s="169" t="s">
        <v>1690</v>
      </c>
      <c r="AE338" s="148">
        <v>25000</v>
      </c>
      <c r="AG338" s="168">
        <v>5321</v>
      </c>
      <c r="AH338" s="169" t="s">
        <v>1690</v>
      </c>
      <c r="AI338" s="148">
        <v>25000</v>
      </c>
      <c r="AJ338" s="181"/>
      <c r="AK338" s="168">
        <v>5321</v>
      </c>
      <c r="AL338" s="169" t="s">
        <v>1690</v>
      </c>
      <c r="AM338" s="148">
        <v>25000</v>
      </c>
      <c r="AO338" s="168">
        <v>5321</v>
      </c>
      <c r="AP338" s="169" t="s">
        <v>1689</v>
      </c>
      <c r="AQ338" s="148">
        <v>25000</v>
      </c>
      <c r="AS338" s="201">
        <v>5321</v>
      </c>
      <c r="AT338" s="202" t="s">
        <v>1690</v>
      </c>
      <c r="AU338" s="148">
        <v>0</v>
      </c>
    </row>
    <row r="339" spans="1:47" ht="15" x14ac:dyDescent="0.25">
      <c r="A339" s="182">
        <v>5322</v>
      </c>
      <c r="B339" s="115" t="s">
        <v>1692</v>
      </c>
      <c r="C339" s="185">
        <v>120700</v>
      </c>
      <c r="E339" s="168">
        <v>5322</v>
      </c>
      <c r="F339" s="169" t="s">
        <v>1693</v>
      </c>
      <c r="G339" s="148">
        <v>120700</v>
      </c>
      <c r="I339" s="187">
        <v>5322</v>
      </c>
      <c r="J339" s="170" t="s">
        <v>1691</v>
      </c>
      <c r="K339" s="171">
        <v>120700</v>
      </c>
      <c r="M339" s="168">
        <v>5322</v>
      </c>
      <c r="N339" s="169" t="s">
        <v>1693</v>
      </c>
      <c r="O339" s="148">
        <v>120700</v>
      </c>
      <c r="Q339" s="168">
        <v>5322</v>
      </c>
      <c r="R339" s="169" t="s">
        <v>1693</v>
      </c>
      <c r="S339" s="148">
        <v>120700</v>
      </c>
      <c r="U339" s="168">
        <v>5322</v>
      </c>
      <c r="V339" s="169" t="s">
        <v>1693</v>
      </c>
      <c r="W339" s="148">
        <v>120700</v>
      </c>
      <c r="Y339" s="168">
        <v>5322</v>
      </c>
      <c r="Z339" s="169" t="s">
        <v>1693</v>
      </c>
      <c r="AA339" s="148">
        <v>120700</v>
      </c>
      <c r="AC339" s="168">
        <v>5322</v>
      </c>
      <c r="AD339" s="169" t="s">
        <v>1693</v>
      </c>
      <c r="AE339" s="148">
        <v>120700</v>
      </c>
      <c r="AG339" s="168">
        <v>5322</v>
      </c>
      <c r="AH339" s="169" t="s">
        <v>1693</v>
      </c>
      <c r="AI339" s="148">
        <v>120700</v>
      </c>
      <c r="AJ339" s="181"/>
      <c r="AK339" s="168">
        <v>5322</v>
      </c>
      <c r="AL339" s="169" t="s">
        <v>1693</v>
      </c>
      <c r="AM339" s="148">
        <v>120700</v>
      </c>
      <c r="AO339" s="168">
        <v>5322</v>
      </c>
      <c r="AP339" s="169" t="s">
        <v>1692</v>
      </c>
      <c r="AQ339" s="148">
        <v>120700</v>
      </c>
      <c r="AS339" s="201">
        <v>5322</v>
      </c>
      <c r="AT339" s="202" t="s">
        <v>1693</v>
      </c>
      <c r="AU339" s="148">
        <v>35700</v>
      </c>
    </row>
    <row r="340" spans="1:47" ht="15" x14ac:dyDescent="0.25">
      <c r="A340" s="182">
        <v>5411</v>
      </c>
      <c r="B340" s="115" t="s">
        <v>1694</v>
      </c>
      <c r="C340" s="119">
        <v>20401899.5</v>
      </c>
      <c r="E340" s="168">
        <v>5411</v>
      </c>
      <c r="F340" s="169" t="s">
        <v>1695</v>
      </c>
      <c r="G340" s="148">
        <v>20076899.5</v>
      </c>
      <c r="I340" s="187">
        <v>5411</v>
      </c>
      <c r="J340" s="170" t="s">
        <v>1696</v>
      </c>
      <c r="K340" s="171">
        <v>22736899.5</v>
      </c>
      <c r="M340" s="168">
        <v>5411</v>
      </c>
      <c r="N340" s="169" t="s">
        <v>1695</v>
      </c>
      <c r="O340" s="148">
        <v>22736899.5</v>
      </c>
      <c r="Q340" s="168">
        <v>5411</v>
      </c>
      <c r="R340" s="169" t="s">
        <v>1695</v>
      </c>
      <c r="S340" s="148">
        <v>21486899.5</v>
      </c>
      <c r="U340" s="168">
        <v>5411</v>
      </c>
      <c r="V340" s="169" t="s">
        <v>1695</v>
      </c>
      <c r="W340" s="148">
        <v>18536899.5</v>
      </c>
      <c r="Y340" s="168">
        <v>5411</v>
      </c>
      <c r="Z340" s="169" t="s">
        <v>1695</v>
      </c>
      <c r="AA340" s="148">
        <v>22826899.5</v>
      </c>
      <c r="AC340" s="168">
        <v>5411</v>
      </c>
      <c r="AD340" s="169" t="s">
        <v>1695</v>
      </c>
      <c r="AE340" s="148">
        <v>22826899.5</v>
      </c>
      <c r="AG340" s="168">
        <v>5411</v>
      </c>
      <c r="AH340" s="169" t="s">
        <v>1695</v>
      </c>
      <c r="AI340" s="148">
        <v>22538024.5</v>
      </c>
      <c r="AJ340" s="181"/>
      <c r="AK340" s="168">
        <v>5411</v>
      </c>
      <c r="AL340" s="169" t="s">
        <v>1695</v>
      </c>
      <c r="AM340" s="148">
        <v>22528024.5</v>
      </c>
      <c r="AO340" s="168">
        <v>5411</v>
      </c>
      <c r="AP340" s="169" t="s">
        <v>1694</v>
      </c>
      <c r="AQ340" s="148">
        <v>22528024.5</v>
      </c>
      <c r="AS340" s="201">
        <v>5411</v>
      </c>
      <c r="AT340" s="202" t="s">
        <v>1695</v>
      </c>
      <c r="AU340" s="148">
        <v>29117644.059999999</v>
      </c>
    </row>
    <row r="341" spans="1:47" ht="15" x14ac:dyDescent="0.25">
      <c r="A341" s="182">
        <v>5421</v>
      </c>
      <c r="B341" s="115" t="s">
        <v>1697</v>
      </c>
      <c r="C341" s="185">
        <v>500000</v>
      </c>
      <c r="E341" s="168">
        <v>5421</v>
      </c>
      <c r="F341" s="169" t="s">
        <v>1698</v>
      </c>
      <c r="G341" s="148">
        <v>500000</v>
      </c>
      <c r="I341" s="187">
        <v>5421</v>
      </c>
      <c r="J341" s="170" t="s">
        <v>1699</v>
      </c>
      <c r="K341" s="171">
        <v>500000</v>
      </c>
      <c r="M341" s="168">
        <v>5421</v>
      </c>
      <c r="N341" s="169" t="s">
        <v>1698</v>
      </c>
      <c r="O341" s="148">
        <v>500000</v>
      </c>
      <c r="Q341" s="168">
        <v>5421</v>
      </c>
      <c r="R341" s="169" t="s">
        <v>1698</v>
      </c>
      <c r="S341" s="148">
        <v>500000</v>
      </c>
      <c r="U341" s="168">
        <v>5421</v>
      </c>
      <c r="V341" s="169" t="s">
        <v>1698</v>
      </c>
      <c r="W341" s="148">
        <v>500000</v>
      </c>
      <c r="Y341" s="168">
        <v>5421</v>
      </c>
      <c r="Z341" s="169" t="s">
        <v>1698</v>
      </c>
      <c r="AA341" s="148">
        <v>500000</v>
      </c>
      <c r="AC341" s="168">
        <v>5421</v>
      </c>
      <c r="AD341" s="169" t="s">
        <v>1698</v>
      </c>
      <c r="AE341" s="148">
        <v>500000</v>
      </c>
      <c r="AG341" s="168">
        <v>5421</v>
      </c>
      <c r="AH341" s="169" t="s">
        <v>1698</v>
      </c>
      <c r="AI341" s="148">
        <v>500000</v>
      </c>
      <c r="AJ341" s="181"/>
      <c r="AK341" s="168">
        <v>5421</v>
      </c>
      <c r="AL341" s="169" t="s">
        <v>1698</v>
      </c>
      <c r="AM341" s="148">
        <v>500000</v>
      </c>
      <c r="AO341" s="168">
        <v>5421</v>
      </c>
      <c r="AP341" s="169" t="s">
        <v>1697</v>
      </c>
      <c r="AQ341" s="148">
        <v>500000</v>
      </c>
      <c r="AS341" s="201">
        <v>5421</v>
      </c>
      <c r="AT341" s="202" t="s">
        <v>1698</v>
      </c>
      <c r="AU341" s="148">
        <v>911850.89</v>
      </c>
    </row>
    <row r="342" spans="1:47" ht="15" x14ac:dyDescent="0.25">
      <c r="A342" s="176"/>
      <c r="B342" s="128"/>
      <c r="C342" s="189"/>
      <c r="D342" s="123"/>
      <c r="E342" s="176"/>
      <c r="F342" s="177"/>
      <c r="G342" s="159"/>
      <c r="H342" s="123"/>
      <c r="I342" s="172"/>
      <c r="J342" s="173"/>
      <c r="K342" s="175"/>
      <c r="L342" s="123"/>
      <c r="M342" s="176"/>
      <c r="N342" s="177"/>
      <c r="O342" s="159"/>
      <c r="P342" s="123"/>
      <c r="Q342" s="176"/>
      <c r="R342" s="177"/>
      <c r="S342" s="159"/>
      <c r="T342" s="123"/>
      <c r="U342" s="176"/>
      <c r="V342" s="177"/>
      <c r="W342" s="159"/>
      <c r="X342" s="123"/>
      <c r="Y342" s="168">
        <v>5491</v>
      </c>
      <c r="Z342" s="169" t="s">
        <v>1700</v>
      </c>
      <c r="AA342" s="148">
        <v>800000</v>
      </c>
      <c r="AC342" s="168">
        <v>5491</v>
      </c>
      <c r="AD342" s="169" t="s">
        <v>1700</v>
      </c>
      <c r="AE342" s="148">
        <v>800000</v>
      </c>
      <c r="AG342" s="168">
        <v>5491</v>
      </c>
      <c r="AH342" s="169" t="s">
        <v>1700</v>
      </c>
      <c r="AI342" s="148">
        <v>800000</v>
      </c>
      <c r="AJ342" s="181"/>
      <c r="AK342" s="168">
        <v>5491</v>
      </c>
      <c r="AL342" s="169" t="s">
        <v>1700</v>
      </c>
      <c r="AM342" s="148">
        <v>800000</v>
      </c>
      <c r="AO342" s="168">
        <v>5491</v>
      </c>
      <c r="AP342" s="169" t="s">
        <v>1701</v>
      </c>
      <c r="AQ342" s="148">
        <v>800000</v>
      </c>
      <c r="AS342" s="201">
        <v>5491</v>
      </c>
      <c r="AT342" s="202" t="s">
        <v>1700</v>
      </c>
      <c r="AU342" s="148">
        <v>800000</v>
      </c>
    </row>
    <row r="343" spans="1:47" ht="15" x14ac:dyDescent="0.25">
      <c r="A343" s="182">
        <v>5511</v>
      </c>
      <c r="B343" s="115" t="s">
        <v>1702</v>
      </c>
      <c r="C343" s="119">
        <v>1000000</v>
      </c>
      <c r="E343" s="168">
        <v>5511</v>
      </c>
      <c r="F343" s="169" t="s">
        <v>1703</v>
      </c>
      <c r="G343" s="148">
        <v>1000000</v>
      </c>
      <c r="I343" s="187">
        <v>5511</v>
      </c>
      <c r="J343" s="170" t="s">
        <v>1704</v>
      </c>
      <c r="K343" s="171">
        <v>1000000</v>
      </c>
      <c r="M343" s="168">
        <v>5511</v>
      </c>
      <c r="N343" s="169" t="s">
        <v>1703</v>
      </c>
      <c r="O343" s="148">
        <v>1000000</v>
      </c>
      <c r="Q343" s="168">
        <v>5511</v>
      </c>
      <c r="R343" s="169" t="s">
        <v>1703</v>
      </c>
      <c r="S343" s="148">
        <v>1000000</v>
      </c>
      <c r="U343" s="168">
        <v>5511</v>
      </c>
      <c r="V343" s="169" t="s">
        <v>1703</v>
      </c>
      <c r="W343" s="148">
        <v>1000000</v>
      </c>
      <c r="Y343" s="168">
        <v>5511</v>
      </c>
      <c r="Z343" s="169" t="s">
        <v>1703</v>
      </c>
      <c r="AA343" s="148">
        <v>1000000</v>
      </c>
      <c r="AC343" s="168">
        <v>5511</v>
      </c>
      <c r="AD343" s="169" t="s">
        <v>1703</v>
      </c>
      <c r="AE343" s="148">
        <v>1000000</v>
      </c>
      <c r="AG343" s="168">
        <v>5511</v>
      </c>
      <c r="AH343" s="169" t="s">
        <v>1703</v>
      </c>
      <c r="AI343" s="148">
        <v>1000000</v>
      </c>
      <c r="AJ343" s="181"/>
      <c r="AK343" s="168">
        <v>5511</v>
      </c>
      <c r="AL343" s="169" t="s">
        <v>1703</v>
      </c>
      <c r="AM343" s="148">
        <v>0</v>
      </c>
      <c r="AO343" s="168">
        <v>5511</v>
      </c>
      <c r="AP343" s="169" t="s">
        <v>1702</v>
      </c>
      <c r="AQ343" s="148">
        <v>0</v>
      </c>
      <c r="AS343" s="201">
        <v>5511</v>
      </c>
      <c r="AT343" s="202" t="s">
        <v>1703</v>
      </c>
      <c r="AU343" s="148">
        <v>0</v>
      </c>
    </row>
    <row r="344" spans="1:47" s="137" customFormat="1" ht="15" x14ac:dyDescent="0.25">
      <c r="A344" s="176"/>
      <c r="B344" s="128"/>
      <c r="C344" s="174"/>
      <c r="D344" s="123"/>
      <c r="E344" s="176"/>
      <c r="F344" s="177"/>
      <c r="G344" s="159"/>
      <c r="H344" s="123"/>
      <c r="I344" s="172"/>
      <c r="J344" s="173"/>
      <c r="K344" s="175"/>
      <c r="L344" s="123"/>
      <c r="M344" s="176"/>
      <c r="N344" s="177"/>
      <c r="O344" s="159"/>
      <c r="P344" s="123"/>
      <c r="Q344" s="176"/>
      <c r="R344" s="177"/>
      <c r="S344" s="159"/>
      <c r="T344" s="123"/>
      <c r="U344" s="176"/>
      <c r="V344" s="177"/>
      <c r="W344" s="159"/>
      <c r="X344" s="123"/>
      <c r="Y344" s="176"/>
      <c r="Z344" s="177"/>
      <c r="AA344" s="159"/>
      <c r="AB344" s="123"/>
      <c r="AC344" s="176"/>
      <c r="AD344" s="177"/>
      <c r="AE344" s="159"/>
      <c r="AF344" s="123"/>
      <c r="AG344" s="176"/>
      <c r="AH344" s="177"/>
      <c r="AI344" s="159"/>
      <c r="AJ344" s="190"/>
      <c r="AK344" s="176"/>
      <c r="AL344" s="177"/>
      <c r="AM344" s="159"/>
      <c r="AN344" s="123"/>
      <c r="AO344" s="176"/>
      <c r="AP344" s="177"/>
      <c r="AQ344" s="159"/>
      <c r="AR344" s="123"/>
      <c r="AS344" s="201">
        <v>5611</v>
      </c>
      <c r="AT344" s="205" t="s">
        <v>1785</v>
      </c>
      <c r="AU344" s="148">
        <v>335090</v>
      </c>
    </row>
    <row r="345" spans="1:47" ht="15" x14ac:dyDescent="0.25">
      <c r="A345" s="182">
        <v>5621</v>
      </c>
      <c r="B345" s="115" t="s">
        <v>1705</v>
      </c>
      <c r="C345" s="185">
        <v>119330</v>
      </c>
      <c r="E345" s="168">
        <v>5621</v>
      </c>
      <c r="F345" s="169" t="s">
        <v>1706</v>
      </c>
      <c r="G345" s="148">
        <v>119330</v>
      </c>
      <c r="I345" s="187">
        <v>5621</v>
      </c>
      <c r="J345" s="170" t="s">
        <v>1707</v>
      </c>
      <c r="K345" s="171">
        <v>119330</v>
      </c>
      <c r="M345" s="168">
        <v>5621</v>
      </c>
      <c r="N345" s="169" t="s">
        <v>1706</v>
      </c>
      <c r="O345" s="148">
        <v>119330</v>
      </c>
      <c r="Q345" s="168">
        <v>5621</v>
      </c>
      <c r="R345" s="169" t="s">
        <v>1706</v>
      </c>
      <c r="S345" s="148">
        <v>119330</v>
      </c>
      <c r="U345" s="168">
        <v>5621</v>
      </c>
      <c r="V345" s="169" t="s">
        <v>1706</v>
      </c>
      <c r="W345" s="148">
        <v>119330</v>
      </c>
      <c r="Y345" s="168">
        <v>5621</v>
      </c>
      <c r="Z345" s="169" t="s">
        <v>1706</v>
      </c>
      <c r="AA345" s="148">
        <v>119330</v>
      </c>
      <c r="AC345" s="168">
        <v>5621</v>
      </c>
      <c r="AD345" s="169" t="s">
        <v>1706</v>
      </c>
      <c r="AE345" s="148">
        <v>119330</v>
      </c>
      <c r="AG345" s="168">
        <v>5621</v>
      </c>
      <c r="AH345" s="169" t="s">
        <v>1706</v>
      </c>
      <c r="AI345" s="148">
        <v>140350</v>
      </c>
      <c r="AJ345" s="181"/>
      <c r="AK345" s="168">
        <v>5621</v>
      </c>
      <c r="AL345" s="169" t="s">
        <v>1706</v>
      </c>
      <c r="AM345" s="148">
        <v>170350</v>
      </c>
      <c r="AO345" s="168">
        <v>5621</v>
      </c>
      <c r="AP345" s="169" t="s">
        <v>1705</v>
      </c>
      <c r="AQ345" s="148">
        <v>170350</v>
      </c>
      <c r="AS345" s="201">
        <v>5621</v>
      </c>
      <c r="AT345" s="202" t="s">
        <v>1706</v>
      </c>
      <c r="AU345" s="148">
        <v>140350</v>
      </c>
    </row>
    <row r="346" spans="1:47" ht="15" x14ac:dyDescent="0.25">
      <c r="A346" s="182">
        <v>5631</v>
      </c>
      <c r="B346" s="115" t="s">
        <v>1708</v>
      </c>
      <c r="C346" s="185">
        <v>608062</v>
      </c>
      <c r="E346" s="168">
        <v>5631</v>
      </c>
      <c r="F346" s="169" t="s">
        <v>1709</v>
      </c>
      <c r="G346" s="148">
        <v>608062</v>
      </c>
      <c r="I346" s="187">
        <v>5631</v>
      </c>
      <c r="J346" s="170" t="s">
        <v>1710</v>
      </c>
      <c r="K346" s="171">
        <v>608062</v>
      </c>
      <c r="M346" s="168">
        <v>5631</v>
      </c>
      <c r="N346" s="169" t="s">
        <v>1709</v>
      </c>
      <c r="O346" s="148">
        <v>608062</v>
      </c>
      <c r="Q346" s="168">
        <v>5631</v>
      </c>
      <c r="R346" s="169" t="s">
        <v>1709</v>
      </c>
      <c r="S346" s="148">
        <v>608062</v>
      </c>
      <c r="U346" s="168">
        <v>5631</v>
      </c>
      <c r="V346" s="169" t="s">
        <v>1709</v>
      </c>
      <c r="W346" s="148">
        <v>608062</v>
      </c>
      <c r="Y346" s="168">
        <v>5631</v>
      </c>
      <c r="Z346" s="169" t="s">
        <v>1709</v>
      </c>
      <c r="AA346" s="148">
        <v>608062</v>
      </c>
      <c r="AC346" s="168">
        <v>5631</v>
      </c>
      <c r="AD346" s="169" t="s">
        <v>1709</v>
      </c>
      <c r="AE346" s="148">
        <v>608062</v>
      </c>
      <c r="AG346" s="168">
        <v>5631</v>
      </c>
      <c r="AH346" s="169" t="s">
        <v>1709</v>
      </c>
      <c r="AI346" s="148">
        <v>608062</v>
      </c>
      <c r="AJ346" s="181"/>
      <c r="AK346" s="168">
        <v>5631</v>
      </c>
      <c r="AL346" s="169" t="s">
        <v>1709</v>
      </c>
      <c r="AM346" s="148">
        <v>608062</v>
      </c>
      <c r="AO346" s="168">
        <v>5631</v>
      </c>
      <c r="AP346" s="169" t="s">
        <v>1708</v>
      </c>
      <c r="AQ346" s="148">
        <v>608062</v>
      </c>
      <c r="AS346" s="201">
        <v>5631</v>
      </c>
      <c r="AT346" s="202" t="s">
        <v>1709</v>
      </c>
      <c r="AU346" s="148">
        <v>668062</v>
      </c>
    </row>
    <row r="347" spans="1:47" ht="15" x14ac:dyDescent="0.25">
      <c r="A347" s="182">
        <v>5641</v>
      </c>
      <c r="B347" s="115" t="s">
        <v>1711</v>
      </c>
      <c r="C347" s="185">
        <v>108018</v>
      </c>
      <c r="E347" s="168">
        <v>5641</v>
      </c>
      <c r="F347" s="169" t="s">
        <v>1712</v>
      </c>
      <c r="G347" s="148">
        <v>108018</v>
      </c>
      <c r="I347" s="187">
        <v>5641</v>
      </c>
      <c r="J347" s="170" t="s">
        <v>1713</v>
      </c>
      <c r="K347" s="171">
        <v>128018</v>
      </c>
      <c r="M347" s="168">
        <v>5641</v>
      </c>
      <c r="N347" s="169" t="s">
        <v>1712</v>
      </c>
      <c r="O347" s="148">
        <v>128018</v>
      </c>
      <c r="Q347" s="168">
        <v>5641</v>
      </c>
      <c r="R347" s="169" t="s">
        <v>1712</v>
      </c>
      <c r="S347" s="148">
        <v>128018</v>
      </c>
      <c r="U347" s="168">
        <v>5641</v>
      </c>
      <c r="V347" s="169" t="s">
        <v>1712</v>
      </c>
      <c r="W347" s="148">
        <v>128018</v>
      </c>
      <c r="Y347" s="168">
        <v>5641</v>
      </c>
      <c r="Z347" s="169" t="s">
        <v>1712</v>
      </c>
      <c r="AA347" s="148">
        <v>128018</v>
      </c>
      <c r="AC347" s="168">
        <v>5641</v>
      </c>
      <c r="AD347" s="169" t="s">
        <v>1712</v>
      </c>
      <c r="AE347" s="148">
        <v>128018</v>
      </c>
      <c r="AG347" s="168">
        <v>5641</v>
      </c>
      <c r="AH347" s="169" t="s">
        <v>1712</v>
      </c>
      <c r="AI347" s="148">
        <v>138018</v>
      </c>
      <c r="AJ347" s="181"/>
      <c r="AK347" s="168">
        <v>5641</v>
      </c>
      <c r="AL347" s="169" t="s">
        <v>1712</v>
      </c>
      <c r="AM347" s="148">
        <v>138018</v>
      </c>
      <c r="AO347" s="168">
        <v>5641</v>
      </c>
      <c r="AP347" s="169" t="s">
        <v>1711</v>
      </c>
      <c r="AQ347" s="148">
        <v>138018</v>
      </c>
      <c r="AS347" s="201">
        <v>5641</v>
      </c>
      <c r="AT347" s="202" t="s">
        <v>1712</v>
      </c>
      <c r="AU347" s="148">
        <v>186198</v>
      </c>
    </row>
    <row r="348" spans="1:47" ht="15" x14ac:dyDescent="0.25">
      <c r="A348" s="182">
        <v>5651</v>
      </c>
      <c r="B348" s="115" t="s">
        <v>1714</v>
      </c>
      <c r="C348" s="185">
        <v>166212</v>
      </c>
      <c r="E348" s="168">
        <v>5651</v>
      </c>
      <c r="F348" s="169" t="s">
        <v>1715</v>
      </c>
      <c r="G348" s="148">
        <v>166212</v>
      </c>
      <c r="I348" s="187">
        <v>5651</v>
      </c>
      <c r="J348" s="170" t="s">
        <v>1716</v>
      </c>
      <c r="K348" s="171">
        <v>166212</v>
      </c>
      <c r="M348" s="168">
        <v>5651</v>
      </c>
      <c r="N348" s="169" t="s">
        <v>1715</v>
      </c>
      <c r="O348" s="148">
        <v>166212</v>
      </c>
      <c r="Q348" s="168">
        <v>5651</v>
      </c>
      <c r="R348" s="169" t="s">
        <v>1715</v>
      </c>
      <c r="S348" s="148">
        <v>166212</v>
      </c>
      <c r="U348" s="168">
        <v>5651</v>
      </c>
      <c r="V348" s="169" t="s">
        <v>1715</v>
      </c>
      <c r="W348" s="148">
        <v>166212</v>
      </c>
      <c r="Y348" s="168">
        <v>5651</v>
      </c>
      <c r="Z348" s="169" t="s">
        <v>1715</v>
      </c>
      <c r="AA348" s="148">
        <v>166212</v>
      </c>
      <c r="AC348" s="168">
        <v>5651</v>
      </c>
      <c r="AD348" s="169" t="s">
        <v>1715</v>
      </c>
      <c r="AE348" s="148">
        <v>166212</v>
      </c>
      <c r="AG348" s="168">
        <v>5651</v>
      </c>
      <c r="AH348" s="169" t="s">
        <v>1715</v>
      </c>
      <c r="AI348" s="148">
        <v>286212</v>
      </c>
      <c r="AJ348" s="181"/>
      <c r="AK348" s="168">
        <v>5651</v>
      </c>
      <c r="AL348" s="169" t="s">
        <v>1715</v>
      </c>
      <c r="AM348" s="148">
        <v>6284168</v>
      </c>
      <c r="AO348" s="168">
        <v>5651</v>
      </c>
      <c r="AP348" s="169" t="s">
        <v>1714</v>
      </c>
      <c r="AQ348" s="148">
        <v>6284168</v>
      </c>
      <c r="AS348" s="201">
        <v>5651</v>
      </c>
      <c r="AT348" s="202" t="s">
        <v>1715</v>
      </c>
      <c r="AU348" s="148">
        <v>6284168</v>
      </c>
    </row>
    <row r="349" spans="1:47" ht="15" x14ac:dyDescent="0.25">
      <c r="A349" s="182">
        <v>5662</v>
      </c>
      <c r="B349" s="115" t="s">
        <v>311</v>
      </c>
      <c r="C349" s="119">
        <v>10000</v>
      </c>
      <c r="E349" s="168">
        <v>5662</v>
      </c>
      <c r="F349" s="169" t="s">
        <v>1717</v>
      </c>
      <c r="G349" s="148">
        <v>10000</v>
      </c>
      <c r="I349" s="187">
        <v>5662</v>
      </c>
      <c r="J349" s="170" t="s">
        <v>1718</v>
      </c>
      <c r="K349" s="171">
        <v>10000</v>
      </c>
      <c r="M349" s="168">
        <v>5662</v>
      </c>
      <c r="N349" s="169" t="s">
        <v>1717</v>
      </c>
      <c r="O349" s="148">
        <v>10000</v>
      </c>
      <c r="Q349" s="168">
        <v>5662</v>
      </c>
      <c r="R349" s="169" t="s">
        <v>1717</v>
      </c>
      <c r="S349" s="148">
        <v>10000</v>
      </c>
      <c r="U349" s="168">
        <v>5662</v>
      </c>
      <c r="V349" s="169" t="s">
        <v>1717</v>
      </c>
      <c r="W349" s="148">
        <v>10000</v>
      </c>
      <c r="Y349" s="168">
        <v>5662</v>
      </c>
      <c r="Z349" s="169" t="s">
        <v>1717</v>
      </c>
      <c r="AA349" s="148">
        <v>10000</v>
      </c>
      <c r="AC349" s="168">
        <v>5662</v>
      </c>
      <c r="AD349" s="169" t="s">
        <v>1717</v>
      </c>
      <c r="AE349" s="148">
        <v>10000</v>
      </c>
      <c r="AG349" s="168">
        <v>5662</v>
      </c>
      <c r="AH349" s="169" t="s">
        <v>1717</v>
      </c>
      <c r="AI349" s="148">
        <v>10000</v>
      </c>
      <c r="AJ349" s="181"/>
      <c r="AK349" s="168">
        <v>5662</v>
      </c>
      <c r="AL349" s="169" t="s">
        <v>1717</v>
      </c>
      <c r="AM349" s="148">
        <v>10000</v>
      </c>
      <c r="AO349" s="168">
        <v>5662</v>
      </c>
      <c r="AP349" s="169" t="s">
        <v>1719</v>
      </c>
      <c r="AQ349" s="148">
        <v>10000</v>
      </c>
      <c r="AS349" s="201">
        <v>5662</v>
      </c>
      <c r="AT349" s="202" t="s">
        <v>1717</v>
      </c>
      <c r="AU349" s="148">
        <v>10000</v>
      </c>
    </row>
    <row r="350" spans="1:47" ht="15" x14ac:dyDescent="0.25">
      <c r="A350" s="182">
        <v>5663</v>
      </c>
      <c r="B350" s="115" t="s">
        <v>1720</v>
      </c>
      <c r="C350" s="119">
        <v>600000</v>
      </c>
      <c r="E350" s="168">
        <v>5663</v>
      </c>
      <c r="F350" s="169" t="s">
        <v>1721</v>
      </c>
      <c r="G350" s="148">
        <v>600000</v>
      </c>
      <c r="I350" s="187">
        <v>5663</v>
      </c>
      <c r="J350" s="170" t="s">
        <v>1722</v>
      </c>
      <c r="K350" s="171">
        <v>600000</v>
      </c>
      <c r="M350" s="168">
        <v>5663</v>
      </c>
      <c r="N350" s="169" t="s">
        <v>1721</v>
      </c>
      <c r="O350" s="148">
        <v>600000</v>
      </c>
      <c r="Q350" s="168">
        <v>5663</v>
      </c>
      <c r="R350" s="169" t="s">
        <v>1721</v>
      </c>
      <c r="S350" s="148">
        <v>600000</v>
      </c>
      <c r="U350" s="168">
        <v>5663</v>
      </c>
      <c r="V350" s="169" t="s">
        <v>1721</v>
      </c>
      <c r="W350" s="148">
        <v>600000</v>
      </c>
      <c r="Y350" s="168">
        <v>5663</v>
      </c>
      <c r="Z350" s="169" t="s">
        <v>1721</v>
      </c>
      <c r="AA350" s="148">
        <v>600000</v>
      </c>
      <c r="AC350" s="168">
        <v>5663</v>
      </c>
      <c r="AD350" s="169" t="s">
        <v>1721</v>
      </c>
      <c r="AE350" s="148">
        <v>600000</v>
      </c>
      <c r="AG350" s="168">
        <v>5663</v>
      </c>
      <c r="AH350" s="169" t="s">
        <v>1721</v>
      </c>
      <c r="AI350" s="148">
        <v>600000</v>
      </c>
      <c r="AJ350" s="181"/>
      <c r="AK350" s="168">
        <v>5663</v>
      </c>
      <c r="AL350" s="169" t="s">
        <v>1721</v>
      </c>
      <c r="AM350" s="148">
        <v>600000</v>
      </c>
      <c r="AO350" s="168">
        <v>5663</v>
      </c>
      <c r="AP350" s="169" t="s">
        <v>1720</v>
      </c>
      <c r="AQ350" s="148">
        <v>600000</v>
      </c>
      <c r="AS350" s="201">
        <v>5663</v>
      </c>
      <c r="AT350" s="202" t="s">
        <v>1721</v>
      </c>
      <c r="AU350" s="148">
        <v>600000</v>
      </c>
    </row>
    <row r="351" spans="1:47" ht="15" x14ac:dyDescent="0.25">
      <c r="A351" s="182">
        <v>5671</v>
      </c>
      <c r="B351" s="115" t="s">
        <v>1723</v>
      </c>
      <c r="C351" s="119">
        <v>992583</v>
      </c>
      <c r="E351" s="168">
        <v>5671</v>
      </c>
      <c r="F351" s="169" t="s">
        <v>1724</v>
      </c>
      <c r="G351" s="148">
        <v>1017583</v>
      </c>
      <c r="I351" s="187">
        <v>5671</v>
      </c>
      <c r="J351" s="170" t="s">
        <v>1724</v>
      </c>
      <c r="K351" s="171">
        <v>1017583</v>
      </c>
      <c r="M351" s="168">
        <v>5671</v>
      </c>
      <c r="N351" s="169" t="s">
        <v>1724</v>
      </c>
      <c r="O351" s="148">
        <v>1017583</v>
      </c>
      <c r="Q351" s="168">
        <v>5671</v>
      </c>
      <c r="R351" s="169" t="s">
        <v>1724</v>
      </c>
      <c r="S351" s="148">
        <v>1017583</v>
      </c>
      <c r="U351" s="168">
        <v>5671</v>
      </c>
      <c r="V351" s="169" t="s">
        <v>1724</v>
      </c>
      <c r="W351" s="148">
        <v>1036583</v>
      </c>
      <c r="Y351" s="168">
        <v>5671</v>
      </c>
      <c r="Z351" s="169" t="s">
        <v>1724</v>
      </c>
      <c r="AA351" s="148">
        <v>1330583</v>
      </c>
      <c r="AC351" s="168">
        <v>5671</v>
      </c>
      <c r="AD351" s="169" t="s">
        <v>1724</v>
      </c>
      <c r="AE351" s="148">
        <v>1330583</v>
      </c>
      <c r="AG351" s="168">
        <v>5671</v>
      </c>
      <c r="AH351" s="169" t="s">
        <v>1724</v>
      </c>
      <c r="AI351" s="148">
        <v>1294358</v>
      </c>
      <c r="AJ351" s="181"/>
      <c r="AK351" s="168">
        <v>5671</v>
      </c>
      <c r="AL351" s="169" t="s">
        <v>1724</v>
      </c>
      <c r="AM351" s="148">
        <v>1301614.67</v>
      </c>
      <c r="AO351" s="168">
        <v>5671</v>
      </c>
      <c r="AP351" s="169" t="s">
        <v>1723</v>
      </c>
      <c r="AQ351" s="148">
        <v>1301614.67</v>
      </c>
      <c r="AS351" s="201">
        <v>5671</v>
      </c>
      <c r="AT351" s="202" t="s">
        <v>1724</v>
      </c>
      <c r="AU351" s="148">
        <v>1682847.83</v>
      </c>
    </row>
    <row r="352" spans="1:47" ht="15" x14ac:dyDescent="0.25">
      <c r="A352" s="182">
        <v>5691</v>
      </c>
      <c r="B352" s="115" t="s">
        <v>1725</v>
      </c>
      <c r="C352" s="119">
        <v>1296635</v>
      </c>
      <c r="E352" s="168">
        <v>5691</v>
      </c>
      <c r="F352" s="169" t="s">
        <v>1726</v>
      </c>
      <c r="G352" s="148">
        <v>1334933</v>
      </c>
      <c r="I352" s="187">
        <v>5691</v>
      </c>
      <c r="J352" s="170" t="s">
        <v>1726</v>
      </c>
      <c r="K352" s="171">
        <v>1526935</v>
      </c>
      <c r="M352" s="168">
        <v>5691</v>
      </c>
      <c r="N352" s="169" t="s">
        <v>1726</v>
      </c>
      <c r="O352" s="148">
        <v>1526935</v>
      </c>
      <c r="Q352" s="168">
        <v>5691</v>
      </c>
      <c r="R352" s="169" t="s">
        <v>1726</v>
      </c>
      <c r="S352" s="148">
        <v>1676935</v>
      </c>
      <c r="U352" s="168">
        <v>5691</v>
      </c>
      <c r="V352" s="169" t="s">
        <v>1726</v>
      </c>
      <c r="W352" s="148">
        <v>2076935</v>
      </c>
      <c r="Y352" s="168">
        <v>5691</v>
      </c>
      <c r="Z352" s="169" t="s">
        <v>1726</v>
      </c>
      <c r="AA352" s="148">
        <v>2079175</v>
      </c>
      <c r="AC352" s="168">
        <v>5691</v>
      </c>
      <c r="AD352" s="169" t="s">
        <v>1726</v>
      </c>
      <c r="AE352" s="148">
        <v>2079175</v>
      </c>
      <c r="AG352" s="168">
        <v>5691</v>
      </c>
      <c r="AH352" s="169" t="s">
        <v>1726</v>
      </c>
      <c r="AI352" s="148">
        <v>2027425</v>
      </c>
      <c r="AJ352" s="181"/>
      <c r="AK352" s="168">
        <v>5691</v>
      </c>
      <c r="AL352" s="169" t="s">
        <v>1726</v>
      </c>
      <c r="AM352" s="148">
        <v>2027425</v>
      </c>
      <c r="AO352" s="168">
        <v>5691</v>
      </c>
      <c r="AP352" s="169" t="s">
        <v>1725</v>
      </c>
      <c r="AQ352" s="148">
        <v>2027425</v>
      </c>
      <c r="AS352" s="201">
        <v>5691</v>
      </c>
      <c r="AT352" s="202" t="s">
        <v>1726</v>
      </c>
      <c r="AU352" s="148">
        <v>4475675</v>
      </c>
    </row>
    <row r="353" spans="1:47" ht="15" x14ac:dyDescent="0.25">
      <c r="A353" s="182">
        <v>5811</v>
      </c>
      <c r="B353" s="115" t="s">
        <v>1727</v>
      </c>
      <c r="C353" s="119">
        <v>1000000</v>
      </c>
      <c r="E353" s="168">
        <v>5811</v>
      </c>
      <c r="F353" s="169" t="s">
        <v>1728</v>
      </c>
      <c r="G353" s="148">
        <v>1000000</v>
      </c>
      <c r="I353" s="187">
        <v>5811</v>
      </c>
      <c r="J353" s="170" t="s">
        <v>1728</v>
      </c>
      <c r="K353" s="171">
        <v>36000000</v>
      </c>
      <c r="M353" s="168">
        <v>5811</v>
      </c>
      <c r="N353" s="169" t="s">
        <v>1728</v>
      </c>
      <c r="O353" s="148">
        <v>36000000</v>
      </c>
      <c r="Q353" s="168">
        <v>5811</v>
      </c>
      <c r="R353" s="169" t="s">
        <v>1728</v>
      </c>
      <c r="S353" s="148">
        <v>36000000</v>
      </c>
      <c r="U353" s="168">
        <v>5811</v>
      </c>
      <c r="V353" s="169" t="s">
        <v>1728</v>
      </c>
      <c r="W353" s="148">
        <v>36000000</v>
      </c>
      <c r="Y353" s="168">
        <v>5811</v>
      </c>
      <c r="Z353" s="169" t="s">
        <v>1728</v>
      </c>
      <c r="AA353" s="148">
        <v>36000000</v>
      </c>
      <c r="AC353" s="168">
        <v>5811</v>
      </c>
      <c r="AD353" s="169" t="s">
        <v>1728</v>
      </c>
      <c r="AE353" s="148">
        <v>36000000</v>
      </c>
      <c r="AG353" s="168">
        <v>5811</v>
      </c>
      <c r="AH353" s="169" t="s">
        <v>1728</v>
      </c>
      <c r="AI353" s="148">
        <v>36000000</v>
      </c>
      <c r="AJ353" s="181"/>
      <c r="AK353" s="168">
        <v>5811</v>
      </c>
      <c r="AL353" s="169" t="s">
        <v>1728</v>
      </c>
      <c r="AM353" s="148">
        <v>36000000</v>
      </c>
      <c r="AO353" s="168">
        <v>5811</v>
      </c>
      <c r="AP353" s="169" t="s">
        <v>1727</v>
      </c>
      <c r="AQ353" s="148">
        <v>36000000</v>
      </c>
      <c r="AS353" s="201">
        <v>5811</v>
      </c>
      <c r="AT353" s="202" t="s">
        <v>1728</v>
      </c>
      <c r="AU353" s="148">
        <v>36000000</v>
      </c>
    </row>
    <row r="354" spans="1:47" ht="15" x14ac:dyDescent="0.25">
      <c r="A354" s="176"/>
      <c r="B354" s="128"/>
      <c r="C354" s="174"/>
      <c r="D354" s="123"/>
      <c r="E354" s="176"/>
      <c r="F354" s="177"/>
      <c r="G354" s="159"/>
      <c r="H354" s="123"/>
      <c r="I354" s="172"/>
      <c r="J354" s="173"/>
      <c r="K354" s="175"/>
      <c r="L354" s="123"/>
      <c r="M354" s="176"/>
      <c r="N354" s="177"/>
      <c r="O354" s="159"/>
      <c r="P354" s="123"/>
      <c r="Q354" s="176"/>
      <c r="R354" s="177"/>
      <c r="S354" s="159"/>
      <c r="T354" s="123"/>
      <c r="U354" s="176"/>
      <c r="V354" s="177"/>
      <c r="W354" s="159"/>
      <c r="X354" s="123"/>
      <c r="Y354" s="176"/>
      <c r="Z354" s="177"/>
      <c r="AA354" s="159"/>
      <c r="AB354" s="123"/>
      <c r="AC354" s="176"/>
      <c r="AD354" s="177"/>
      <c r="AE354" s="159"/>
      <c r="AF354" s="123"/>
      <c r="AG354" s="168">
        <v>5831</v>
      </c>
      <c r="AH354" s="169" t="s">
        <v>1729</v>
      </c>
      <c r="AI354" s="148">
        <v>4800000</v>
      </c>
      <c r="AJ354" s="181"/>
      <c r="AK354" s="168">
        <v>5831</v>
      </c>
      <c r="AL354" s="169" t="s">
        <v>1729</v>
      </c>
      <c r="AM354" s="148">
        <v>4800000</v>
      </c>
      <c r="AO354" s="168">
        <v>5831</v>
      </c>
      <c r="AP354" s="169" t="s">
        <v>1730</v>
      </c>
      <c r="AQ354" s="148">
        <v>4800000</v>
      </c>
      <c r="AS354" s="201">
        <v>5831</v>
      </c>
      <c r="AT354" s="202" t="s">
        <v>1729</v>
      </c>
      <c r="AU354" s="148">
        <v>4800000</v>
      </c>
    </row>
    <row r="355" spans="1:47" ht="15" x14ac:dyDescent="0.25">
      <c r="A355" s="182">
        <v>5911</v>
      </c>
      <c r="B355" s="115" t="s">
        <v>1731</v>
      </c>
      <c r="C355" s="119">
        <v>560000</v>
      </c>
      <c r="E355" s="168">
        <v>5911</v>
      </c>
      <c r="F355" s="169" t="s">
        <v>1732</v>
      </c>
      <c r="G355" s="148">
        <v>610000</v>
      </c>
      <c r="I355" s="187">
        <v>5911</v>
      </c>
      <c r="J355" s="170" t="s">
        <v>1732</v>
      </c>
      <c r="K355" s="171">
        <v>610000</v>
      </c>
      <c r="M355" s="168">
        <v>5911</v>
      </c>
      <c r="N355" s="169" t="s">
        <v>1732</v>
      </c>
      <c r="O355" s="148">
        <v>610000</v>
      </c>
      <c r="Q355" s="168">
        <v>5911</v>
      </c>
      <c r="R355" s="169" t="s">
        <v>1732</v>
      </c>
      <c r="S355" s="148">
        <v>610000</v>
      </c>
      <c r="U355" s="168">
        <v>5911</v>
      </c>
      <c r="V355" s="169" t="s">
        <v>1732</v>
      </c>
      <c r="W355" s="148">
        <v>610000</v>
      </c>
      <c r="Y355" s="168">
        <v>5911</v>
      </c>
      <c r="Z355" s="169" t="s">
        <v>1732</v>
      </c>
      <c r="AA355" s="148">
        <v>610000</v>
      </c>
      <c r="AC355" s="168">
        <v>5911</v>
      </c>
      <c r="AD355" s="169" t="s">
        <v>1732</v>
      </c>
      <c r="AE355" s="148">
        <v>610000</v>
      </c>
      <c r="AG355" s="168">
        <v>5911</v>
      </c>
      <c r="AH355" s="169" t="s">
        <v>1732</v>
      </c>
      <c r="AI355" s="148">
        <v>610000</v>
      </c>
      <c r="AJ355" s="181"/>
      <c r="AK355" s="168">
        <v>5911</v>
      </c>
      <c r="AL355" s="169" t="s">
        <v>1732</v>
      </c>
      <c r="AM355" s="148">
        <v>610000</v>
      </c>
      <c r="AO355" s="168">
        <v>5911</v>
      </c>
      <c r="AP355" s="169" t="s">
        <v>1733</v>
      </c>
      <c r="AQ355" s="148">
        <v>610000</v>
      </c>
      <c r="AS355" s="201">
        <v>5911</v>
      </c>
      <c r="AT355" s="202" t="s">
        <v>1732</v>
      </c>
      <c r="AU355" s="148">
        <v>310000</v>
      </c>
    </row>
    <row r="356" spans="1:47" ht="15" x14ac:dyDescent="0.25">
      <c r="A356" s="182">
        <v>5971</v>
      </c>
      <c r="B356" s="115" t="s">
        <v>1734</v>
      </c>
      <c r="C356" s="119">
        <v>51750</v>
      </c>
      <c r="E356" s="168">
        <v>5971</v>
      </c>
      <c r="F356" s="169" t="s">
        <v>1735</v>
      </c>
      <c r="G356" s="148">
        <v>51750</v>
      </c>
      <c r="I356" s="187">
        <v>5971</v>
      </c>
      <c r="J356" s="170" t="s">
        <v>1736</v>
      </c>
      <c r="K356" s="171">
        <v>51750</v>
      </c>
      <c r="M356" s="168">
        <v>5971</v>
      </c>
      <c r="N356" s="169" t="s">
        <v>1735</v>
      </c>
      <c r="O356" s="148">
        <v>51750</v>
      </c>
      <c r="Q356" s="168">
        <v>5971</v>
      </c>
      <c r="R356" s="169" t="s">
        <v>1735</v>
      </c>
      <c r="S356" s="148">
        <v>51750</v>
      </c>
      <c r="U356" s="168">
        <v>5971</v>
      </c>
      <c r="V356" s="169" t="s">
        <v>1735</v>
      </c>
      <c r="W356" s="148">
        <v>51750</v>
      </c>
      <c r="Y356" s="168">
        <v>5971</v>
      </c>
      <c r="Z356" s="169" t="s">
        <v>1735</v>
      </c>
      <c r="AA356" s="148">
        <v>51750</v>
      </c>
      <c r="AC356" s="168">
        <v>5971</v>
      </c>
      <c r="AD356" s="169" t="s">
        <v>1735</v>
      </c>
      <c r="AE356" s="148">
        <v>51750</v>
      </c>
      <c r="AG356" s="168">
        <v>5971</v>
      </c>
      <c r="AH356" s="169" t="s">
        <v>1735</v>
      </c>
      <c r="AI356" s="148">
        <v>51750</v>
      </c>
      <c r="AJ356" s="181"/>
      <c r="AK356" s="168">
        <v>5971</v>
      </c>
      <c r="AL356" s="169" t="s">
        <v>1735</v>
      </c>
      <c r="AM356" s="148">
        <v>51750</v>
      </c>
      <c r="AO356" s="168">
        <v>5971</v>
      </c>
      <c r="AP356" s="169" t="s">
        <v>1734</v>
      </c>
      <c r="AQ356" s="148">
        <v>51750</v>
      </c>
      <c r="AS356" s="201">
        <v>5971</v>
      </c>
      <c r="AT356" s="202" t="s">
        <v>1735</v>
      </c>
      <c r="AU356" s="148">
        <v>51750</v>
      </c>
    </row>
    <row r="357" spans="1:47" ht="15" x14ac:dyDescent="0.25">
      <c r="A357" s="176"/>
      <c r="B357" s="128"/>
      <c r="C357" s="174"/>
      <c r="D357" s="123"/>
      <c r="E357" s="168">
        <v>6111</v>
      </c>
      <c r="F357" s="169" t="s">
        <v>1737</v>
      </c>
      <c r="G357" s="148">
        <v>10383643.199999999</v>
      </c>
      <c r="I357" s="187">
        <v>6111</v>
      </c>
      <c r="J357" s="170" t="s">
        <v>1738</v>
      </c>
      <c r="K357" s="171">
        <v>10383643.199999999</v>
      </c>
      <c r="M357" s="168">
        <v>6111</v>
      </c>
      <c r="N357" s="169" t="s">
        <v>1737</v>
      </c>
      <c r="O357" s="148">
        <v>10383643.199999999</v>
      </c>
      <c r="Q357" s="168">
        <v>6111</v>
      </c>
      <c r="R357" s="169" t="s">
        <v>1737</v>
      </c>
      <c r="S357" s="148">
        <v>10383643.199999999</v>
      </c>
      <c r="U357" s="168">
        <v>6111</v>
      </c>
      <c r="V357" s="169" t="s">
        <v>1737</v>
      </c>
      <c r="W357" s="148">
        <v>10383643.199999999</v>
      </c>
      <c r="Y357" s="168">
        <v>6111</v>
      </c>
      <c r="Z357" s="169" t="s">
        <v>1737</v>
      </c>
      <c r="AA357" s="148">
        <v>10383643.199999999</v>
      </c>
      <c r="AC357" s="168">
        <v>6111</v>
      </c>
      <c r="AD357" s="169" t="s">
        <v>1737</v>
      </c>
      <c r="AE357" s="148">
        <v>10383643.199999999</v>
      </c>
      <c r="AG357" s="168">
        <v>6111</v>
      </c>
      <c r="AH357" s="169" t="s">
        <v>1737</v>
      </c>
      <c r="AI357" s="148">
        <v>10383643.199999999</v>
      </c>
      <c r="AJ357" s="181"/>
      <c r="AK357" s="168">
        <v>6111</v>
      </c>
      <c r="AL357" s="169" t="s">
        <v>1737</v>
      </c>
      <c r="AM357" s="148">
        <v>10383643.199999999</v>
      </c>
      <c r="AO357" s="168">
        <v>6111</v>
      </c>
      <c r="AP357" s="169" t="s">
        <v>1739</v>
      </c>
      <c r="AQ357" s="148">
        <v>10383643.199999999</v>
      </c>
      <c r="AS357" s="201">
        <v>6111</v>
      </c>
      <c r="AT357" s="202" t="s">
        <v>1737</v>
      </c>
      <c r="AU357" s="148">
        <v>13104391.52</v>
      </c>
    </row>
    <row r="358" spans="1:47" ht="15" x14ac:dyDescent="0.25">
      <c r="A358" s="176"/>
      <c r="B358" s="128"/>
      <c r="C358" s="174"/>
      <c r="D358" s="123"/>
      <c r="E358" s="176"/>
      <c r="F358" s="177"/>
      <c r="G358" s="159"/>
      <c r="H358" s="123"/>
      <c r="I358" s="172"/>
      <c r="J358" s="173"/>
      <c r="K358" s="175"/>
      <c r="L358" s="123"/>
      <c r="M358" s="176"/>
      <c r="N358" s="177"/>
      <c r="O358" s="159"/>
      <c r="P358" s="123"/>
      <c r="Q358" s="176"/>
      <c r="R358" s="177"/>
      <c r="S358" s="159"/>
      <c r="T358" s="123"/>
      <c r="U358" s="176"/>
      <c r="V358" s="177"/>
      <c r="W358" s="159"/>
      <c r="X358" s="123"/>
      <c r="Y358" s="168">
        <v>6121</v>
      </c>
      <c r="Z358" s="169" t="s">
        <v>1740</v>
      </c>
      <c r="AA358" s="148">
        <v>0</v>
      </c>
      <c r="AC358" s="168">
        <v>6121</v>
      </c>
      <c r="AD358" s="169" t="s">
        <v>1740</v>
      </c>
      <c r="AE358" s="148">
        <v>0</v>
      </c>
      <c r="AG358" s="168">
        <v>6121</v>
      </c>
      <c r="AH358" s="169" t="s">
        <v>1740</v>
      </c>
      <c r="AI358" s="148">
        <v>0</v>
      </c>
      <c r="AJ358" s="181"/>
      <c r="AK358" s="168">
        <v>6121</v>
      </c>
      <c r="AL358" s="169" t="s">
        <v>1740</v>
      </c>
      <c r="AM358" s="148">
        <v>0</v>
      </c>
      <c r="AO358" s="168">
        <v>6121</v>
      </c>
      <c r="AP358" s="169" t="s">
        <v>1741</v>
      </c>
      <c r="AQ358" s="148">
        <v>0</v>
      </c>
      <c r="AS358" s="201">
        <v>6121</v>
      </c>
      <c r="AT358" s="202" t="s">
        <v>1740</v>
      </c>
      <c r="AU358" s="148">
        <v>0</v>
      </c>
    </row>
    <row r="359" spans="1:47" ht="15" x14ac:dyDescent="0.25">
      <c r="A359" s="182">
        <v>6141</v>
      </c>
      <c r="B359" s="115" t="s">
        <v>1742</v>
      </c>
      <c r="C359" s="119">
        <v>66368490</v>
      </c>
      <c r="E359" s="168">
        <v>6141</v>
      </c>
      <c r="F359" s="169" t="s">
        <v>1743</v>
      </c>
      <c r="G359" s="148">
        <v>92537845.939999998</v>
      </c>
      <c r="I359" s="187">
        <v>6141</v>
      </c>
      <c r="J359" s="170" t="s">
        <v>1744</v>
      </c>
      <c r="K359" s="171">
        <v>92537845.939999998</v>
      </c>
      <c r="M359" s="168">
        <v>6141</v>
      </c>
      <c r="N359" s="169" t="s">
        <v>1743</v>
      </c>
      <c r="O359" s="148">
        <v>92537845.939999998</v>
      </c>
      <c r="Q359" s="168">
        <v>6141</v>
      </c>
      <c r="R359" s="169" t="s">
        <v>1743</v>
      </c>
      <c r="S359" s="148">
        <v>125317564.06</v>
      </c>
      <c r="U359" s="168">
        <v>6141</v>
      </c>
      <c r="V359" s="169" t="s">
        <v>1743</v>
      </c>
      <c r="W359" s="148">
        <v>125317564.06</v>
      </c>
      <c r="Y359" s="168">
        <v>6141</v>
      </c>
      <c r="Z359" s="169" t="s">
        <v>1743</v>
      </c>
      <c r="AA359" s="148">
        <v>114065646.18000001</v>
      </c>
      <c r="AC359" s="168">
        <v>6141</v>
      </c>
      <c r="AD359" s="169" t="s">
        <v>1743</v>
      </c>
      <c r="AE359" s="148">
        <v>114065646.18000001</v>
      </c>
      <c r="AG359" s="168">
        <v>6141</v>
      </c>
      <c r="AH359" s="169" t="s">
        <v>1743</v>
      </c>
      <c r="AI359" s="148">
        <v>138155601.19999999</v>
      </c>
      <c r="AJ359" s="181"/>
      <c r="AK359" s="168">
        <v>6141</v>
      </c>
      <c r="AL359" s="169" t="s">
        <v>1743</v>
      </c>
      <c r="AM359" s="148">
        <v>142447254.94</v>
      </c>
      <c r="AO359" s="168">
        <v>6141</v>
      </c>
      <c r="AP359" s="169" t="s">
        <v>1742</v>
      </c>
      <c r="AQ359" s="148">
        <v>142447254.94</v>
      </c>
      <c r="AS359" s="201">
        <v>6141</v>
      </c>
      <c r="AT359" s="202" t="s">
        <v>1743</v>
      </c>
      <c r="AU359" s="148">
        <v>148909400.28999999</v>
      </c>
    </row>
    <row r="360" spans="1:47" ht="15" x14ac:dyDescent="0.25">
      <c r="A360" s="176"/>
      <c r="B360" s="128"/>
      <c r="C360" s="174"/>
      <c r="D360" s="123"/>
      <c r="E360" s="176"/>
      <c r="F360" s="177"/>
      <c r="G360" s="159"/>
      <c r="H360" s="123"/>
      <c r="I360" s="172"/>
      <c r="J360" s="173"/>
      <c r="K360" s="175"/>
      <c r="L360" s="123"/>
      <c r="M360" s="176"/>
      <c r="N360" s="177"/>
      <c r="O360" s="159"/>
      <c r="P360" s="123"/>
      <c r="Q360" s="176"/>
      <c r="R360" s="177"/>
      <c r="S360" s="159"/>
      <c r="T360" s="123"/>
      <c r="U360" s="176"/>
      <c r="V360" s="177"/>
      <c r="W360" s="159"/>
      <c r="X360" s="123"/>
      <c r="Y360" s="168">
        <v>6151</v>
      </c>
      <c r="Z360" s="169" t="s">
        <v>1745</v>
      </c>
      <c r="AA360" s="148">
        <v>0</v>
      </c>
      <c r="AC360" s="168">
        <v>6151</v>
      </c>
      <c r="AD360" s="169" t="s">
        <v>1745</v>
      </c>
      <c r="AE360" s="148">
        <v>0</v>
      </c>
      <c r="AG360" s="168">
        <v>6151</v>
      </c>
      <c r="AH360" s="169" t="s">
        <v>1745</v>
      </c>
      <c r="AI360" s="148">
        <v>0</v>
      </c>
      <c r="AJ360" s="181"/>
      <c r="AK360" s="168">
        <v>6151</v>
      </c>
      <c r="AL360" s="169" t="s">
        <v>1745</v>
      </c>
      <c r="AM360" s="148">
        <v>0</v>
      </c>
      <c r="AO360" s="168">
        <v>6151</v>
      </c>
      <c r="AP360" s="169" t="s">
        <v>1746</v>
      </c>
      <c r="AQ360" s="148">
        <v>0</v>
      </c>
      <c r="AS360" s="201">
        <v>6151</v>
      </c>
      <c r="AT360" s="202" t="s">
        <v>1745</v>
      </c>
      <c r="AU360" s="148">
        <v>0</v>
      </c>
    </row>
    <row r="361" spans="1:47" ht="15" x14ac:dyDescent="0.25">
      <c r="A361" s="176"/>
      <c r="B361" s="128"/>
      <c r="C361" s="174"/>
      <c r="D361" s="123"/>
      <c r="E361" s="168">
        <v>6161</v>
      </c>
      <c r="F361" s="169" t="s">
        <v>1747</v>
      </c>
      <c r="G361" s="148">
        <v>728798.71</v>
      </c>
      <c r="I361" s="187">
        <v>6161</v>
      </c>
      <c r="J361" s="170" t="s">
        <v>1748</v>
      </c>
      <c r="K361" s="171">
        <v>728798.71</v>
      </c>
      <c r="M361" s="168">
        <v>6161</v>
      </c>
      <c r="N361" s="169" t="s">
        <v>1747</v>
      </c>
      <c r="O361" s="148">
        <v>728798.71</v>
      </c>
      <c r="Q361" s="168">
        <v>6161</v>
      </c>
      <c r="R361" s="169" t="s">
        <v>1747</v>
      </c>
      <c r="S361" s="148">
        <v>728798.71</v>
      </c>
      <c r="U361" s="168">
        <v>6161</v>
      </c>
      <c r="V361" s="169" t="s">
        <v>1747</v>
      </c>
      <c r="W361" s="148">
        <v>728798.71</v>
      </c>
      <c r="Y361" s="168">
        <v>6161</v>
      </c>
      <c r="Z361" s="169" t="s">
        <v>1747</v>
      </c>
      <c r="AA361" s="148">
        <v>14280716.59</v>
      </c>
      <c r="AC361" s="168">
        <v>6161</v>
      </c>
      <c r="AD361" s="169" t="s">
        <v>1747</v>
      </c>
      <c r="AE361" s="148">
        <v>14280716.59</v>
      </c>
      <c r="AG361" s="168">
        <v>6161</v>
      </c>
      <c r="AH361" s="169" t="s">
        <v>1747</v>
      </c>
      <c r="AI361" s="148">
        <v>14280716.59</v>
      </c>
      <c r="AJ361" s="181"/>
      <c r="AK361" s="168">
        <v>6161</v>
      </c>
      <c r="AL361" s="169" t="s">
        <v>1747</v>
      </c>
      <c r="AM361" s="148">
        <v>14280716.59</v>
      </c>
      <c r="AO361" s="168">
        <v>6161</v>
      </c>
      <c r="AP361" s="169" t="s">
        <v>1749</v>
      </c>
      <c r="AQ361" s="148">
        <v>14280716.59</v>
      </c>
      <c r="AS361" s="201">
        <v>6161</v>
      </c>
      <c r="AT361" s="202" t="s">
        <v>1747</v>
      </c>
      <c r="AU361" s="148">
        <v>14280716.59</v>
      </c>
    </row>
    <row r="362" spans="1:47" ht="15" x14ac:dyDescent="0.25">
      <c r="A362" s="176"/>
      <c r="B362" s="128"/>
      <c r="C362" s="174"/>
      <c r="D362" s="123"/>
      <c r="E362" s="176"/>
      <c r="F362" s="177"/>
      <c r="G362" s="159"/>
      <c r="H362" s="123"/>
      <c r="I362" s="172"/>
      <c r="J362" s="173"/>
      <c r="K362" s="175"/>
      <c r="L362" s="123"/>
      <c r="M362" s="176"/>
      <c r="N362" s="177"/>
      <c r="O362" s="159"/>
      <c r="P362" s="123"/>
      <c r="Q362" s="176"/>
      <c r="R362" s="177"/>
      <c r="S362" s="159"/>
      <c r="T362" s="123"/>
      <c r="U362" s="176"/>
      <c r="V362" s="177"/>
      <c r="W362" s="159"/>
      <c r="X362" s="123"/>
      <c r="Y362" s="168">
        <v>6221</v>
      </c>
      <c r="Z362" s="169" t="s">
        <v>1740</v>
      </c>
      <c r="AA362" s="148">
        <v>0</v>
      </c>
      <c r="AC362" s="168">
        <v>6221</v>
      </c>
      <c r="AD362" s="169" t="s">
        <v>1740</v>
      </c>
      <c r="AE362" s="148">
        <v>0</v>
      </c>
      <c r="AG362" s="168">
        <v>6221</v>
      </c>
      <c r="AH362" s="169" t="s">
        <v>1740</v>
      </c>
      <c r="AI362" s="148">
        <v>0</v>
      </c>
      <c r="AJ362" s="181"/>
      <c r="AK362" s="168">
        <v>6221</v>
      </c>
      <c r="AL362" s="169" t="s">
        <v>1740</v>
      </c>
      <c r="AM362" s="148">
        <v>2000000</v>
      </c>
      <c r="AO362" s="168">
        <v>6221</v>
      </c>
      <c r="AP362" s="169" t="s">
        <v>1741</v>
      </c>
      <c r="AQ362" s="148">
        <v>2000000</v>
      </c>
      <c r="AS362" s="201">
        <v>6221</v>
      </c>
      <c r="AT362" s="202" t="s">
        <v>1740</v>
      </c>
      <c r="AU362" s="148">
        <v>2000000</v>
      </c>
    </row>
    <row r="363" spans="1:47" ht="15" x14ac:dyDescent="0.25">
      <c r="A363" s="176"/>
      <c r="B363" s="128"/>
      <c r="C363" s="174"/>
      <c r="D363" s="123"/>
      <c r="E363" s="168">
        <v>6241</v>
      </c>
      <c r="F363" s="169" t="s">
        <v>1750</v>
      </c>
      <c r="G363" s="148">
        <v>953631.2</v>
      </c>
      <c r="I363" s="187">
        <v>6241</v>
      </c>
      <c r="J363" s="170" t="s">
        <v>1751</v>
      </c>
      <c r="K363" s="171">
        <v>953631.2</v>
      </c>
      <c r="M363" s="168">
        <v>6241</v>
      </c>
      <c r="N363" s="169" t="s">
        <v>1750</v>
      </c>
      <c r="O363" s="148">
        <v>953631.2</v>
      </c>
      <c r="Q363" s="168">
        <v>6241</v>
      </c>
      <c r="R363" s="169" t="s">
        <v>1750</v>
      </c>
      <c r="S363" s="148">
        <v>953631.2</v>
      </c>
      <c r="U363" s="168">
        <v>6241</v>
      </c>
      <c r="V363" s="169" t="s">
        <v>1750</v>
      </c>
      <c r="W363" s="148">
        <v>953631.2</v>
      </c>
      <c r="Y363" s="168">
        <v>6241</v>
      </c>
      <c r="Z363" s="169" t="s">
        <v>1750</v>
      </c>
      <c r="AA363" s="148">
        <v>953631.2</v>
      </c>
      <c r="AC363" s="168">
        <v>6241</v>
      </c>
      <c r="AD363" s="169" t="s">
        <v>1750</v>
      </c>
      <c r="AE363" s="148">
        <v>953631.2</v>
      </c>
      <c r="AG363" s="168">
        <v>6241</v>
      </c>
      <c r="AH363" s="169" t="s">
        <v>1750</v>
      </c>
      <c r="AI363" s="148">
        <v>953631.2</v>
      </c>
      <c r="AJ363" s="181"/>
      <c r="AK363" s="168">
        <v>6241</v>
      </c>
      <c r="AL363" s="169" t="s">
        <v>1750</v>
      </c>
      <c r="AM363" s="148">
        <v>953631.2</v>
      </c>
      <c r="AO363" s="168">
        <v>6241</v>
      </c>
      <c r="AP363" s="169" t="s">
        <v>1752</v>
      </c>
      <c r="AQ363" s="148">
        <v>953631.2</v>
      </c>
      <c r="AS363" s="201">
        <v>6241</v>
      </c>
      <c r="AT363" s="202" t="s">
        <v>1750</v>
      </c>
      <c r="AU363" s="148">
        <v>953631.2</v>
      </c>
    </row>
    <row r="364" spans="1:47" ht="15" x14ac:dyDescent="0.25">
      <c r="A364" s="176"/>
      <c r="B364" s="128"/>
      <c r="C364" s="174"/>
      <c r="D364" s="123"/>
      <c r="E364" s="176"/>
      <c r="F364" s="177"/>
      <c r="G364" s="159"/>
      <c r="H364" s="123"/>
      <c r="I364" s="172"/>
      <c r="J364" s="173"/>
      <c r="K364" s="175"/>
      <c r="L364" s="123"/>
      <c r="M364" s="176"/>
      <c r="N364" s="177"/>
      <c r="O364" s="159"/>
      <c r="P364" s="123"/>
      <c r="Q364" s="176"/>
      <c r="R364" s="177"/>
      <c r="S364" s="159"/>
      <c r="T364" s="123"/>
      <c r="U364" s="168"/>
      <c r="V364" s="169"/>
      <c r="W364" s="148"/>
      <c r="Y364" s="168">
        <v>6261</v>
      </c>
      <c r="Z364" s="169" t="s">
        <v>1747</v>
      </c>
      <c r="AA364" s="148">
        <v>0</v>
      </c>
      <c r="AC364" s="168">
        <v>6261</v>
      </c>
      <c r="AD364" s="169" t="s">
        <v>1747</v>
      </c>
      <c r="AE364" s="148">
        <v>0</v>
      </c>
      <c r="AG364" s="168">
        <v>6261</v>
      </c>
      <c r="AH364" s="169" t="s">
        <v>1747</v>
      </c>
      <c r="AI364" s="148">
        <v>0</v>
      </c>
      <c r="AJ364" s="181"/>
      <c r="AK364" s="168">
        <v>6261</v>
      </c>
      <c r="AL364" s="169" t="s">
        <v>1747</v>
      </c>
      <c r="AM364" s="148">
        <v>0</v>
      </c>
      <c r="AO364" s="168">
        <v>6261</v>
      </c>
      <c r="AP364" s="169" t="s">
        <v>1749</v>
      </c>
      <c r="AQ364" s="148">
        <v>0</v>
      </c>
      <c r="AS364" s="201">
        <v>6261</v>
      </c>
      <c r="AT364" s="202" t="s">
        <v>1747</v>
      </c>
      <c r="AU364" s="148">
        <v>0</v>
      </c>
    </row>
    <row r="365" spans="1:47" ht="15" x14ac:dyDescent="0.25">
      <c r="A365" s="182">
        <v>6311</v>
      </c>
      <c r="B365" s="115" t="s">
        <v>1753</v>
      </c>
      <c r="C365" s="119">
        <v>200000</v>
      </c>
      <c r="E365" s="168">
        <v>6311</v>
      </c>
      <c r="F365" s="169" t="s">
        <v>1754</v>
      </c>
      <c r="G365" s="148">
        <v>200000</v>
      </c>
      <c r="I365" s="187">
        <v>6311</v>
      </c>
      <c r="J365" s="170" t="s">
        <v>1755</v>
      </c>
      <c r="K365" s="171">
        <v>200000</v>
      </c>
      <c r="M365" s="168">
        <v>6311</v>
      </c>
      <c r="N365" s="169" t="s">
        <v>1754</v>
      </c>
      <c r="O365" s="148">
        <v>200000</v>
      </c>
      <c r="Q365" s="168">
        <v>6311</v>
      </c>
      <c r="R365" s="169" t="s">
        <v>1754</v>
      </c>
      <c r="S365" s="148">
        <v>200000</v>
      </c>
      <c r="U365" s="168">
        <v>6311</v>
      </c>
      <c r="V365" s="169" t="s">
        <v>1754</v>
      </c>
      <c r="W365" s="148">
        <v>200000</v>
      </c>
      <c r="Y365" s="168">
        <v>6311</v>
      </c>
      <c r="Z365" s="169" t="s">
        <v>1754</v>
      </c>
      <c r="AA365" s="148">
        <v>200000</v>
      </c>
      <c r="AC365" s="168">
        <v>6311</v>
      </c>
      <c r="AD365" s="169" t="s">
        <v>1754</v>
      </c>
      <c r="AE365" s="148">
        <v>200000</v>
      </c>
      <c r="AG365" s="168">
        <v>6311</v>
      </c>
      <c r="AH365" s="169" t="s">
        <v>1754</v>
      </c>
      <c r="AI365" s="148">
        <v>200000</v>
      </c>
      <c r="AJ365" s="181"/>
      <c r="AK365" s="168">
        <v>6311</v>
      </c>
      <c r="AL365" s="169" t="s">
        <v>1754</v>
      </c>
      <c r="AM365" s="148">
        <v>0</v>
      </c>
      <c r="AO365" s="168">
        <v>6311</v>
      </c>
      <c r="AP365" s="169" t="s">
        <v>1756</v>
      </c>
      <c r="AQ365" s="148">
        <v>0</v>
      </c>
      <c r="AS365" s="201">
        <v>6311</v>
      </c>
      <c r="AT365" s="202" t="s">
        <v>1754</v>
      </c>
      <c r="AU365" s="148">
        <v>0</v>
      </c>
    </row>
    <row r="366" spans="1:47" ht="15" x14ac:dyDescent="0.25">
      <c r="A366" s="182">
        <v>7911</v>
      </c>
      <c r="B366" s="115" t="s">
        <v>1757</v>
      </c>
      <c r="C366" s="119">
        <v>3794500</v>
      </c>
      <c r="E366" s="168">
        <v>7911</v>
      </c>
      <c r="F366" s="169" t="s">
        <v>1758</v>
      </c>
      <c r="G366" s="148">
        <v>3794500</v>
      </c>
      <c r="I366" s="187">
        <v>7911</v>
      </c>
      <c r="J366" s="170" t="s">
        <v>1759</v>
      </c>
      <c r="K366" s="171">
        <v>3794500</v>
      </c>
      <c r="M366" s="168">
        <v>7911</v>
      </c>
      <c r="N366" s="169" t="s">
        <v>1758</v>
      </c>
      <c r="O366" s="148">
        <v>3794500</v>
      </c>
      <c r="Q366" s="168">
        <v>7911</v>
      </c>
      <c r="R366" s="169" t="s">
        <v>1758</v>
      </c>
      <c r="S366" s="148">
        <v>3794500</v>
      </c>
      <c r="U366" s="168">
        <v>7911</v>
      </c>
      <c r="V366" s="169" t="s">
        <v>1758</v>
      </c>
      <c r="W366" s="148">
        <v>3794500</v>
      </c>
      <c r="Y366" s="168">
        <v>7911</v>
      </c>
      <c r="Z366" s="169" t="s">
        <v>1758</v>
      </c>
      <c r="AA366" s="148">
        <v>3794500</v>
      </c>
      <c r="AC366" s="168">
        <v>7911</v>
      </c>
      <c r="AD366" s="169" t="s">
        <v>1758</v>
      </c>
      <c r="AE366" s="148">
        <v>3794500</v>
      </c>
      <c r="AG366" s="168">
        <v>7911</v>
      </c>
      <c r="AH366" s="169" t="s">
        <v>1758</v>
      </c>
      <c r="AI366" s="148">
        <v>3794500</v>
      </c>
      <c r="AJ366" s="181"/>
      <c r="AK366" s="168">
        <v>7911</v>
      </c>
      <c r="AL366" s="169" t="s">
        <v>1758</v>
      </c>
      <c r="AM366" s="148">
        <v>3794500</v>
      </c>
      <c r="AO366" s="168">
        <v>7911</v>
      </c>
      <c r="AP366" s="169" t="s">
        <v>1757</v>
      </c>
      <c r="AQ366" s="148">
        <v>3794500</v>
      </c>
      <c r="AS366" s="201">
        <v>7911</v>
      </c>
      <c r="AT366" s="202" t="s">
        <v>1758</v>
      </c>
      <c r="AU366" s="148">
        <v>3094500</v>
      </c>
    </row>
    <row r="367" spans="1:47" ht="15" x14ac:dyDescent="0.25">
      <c r="A367" s="182">
        <v>7991</v>
      </c>
      <c r="B367" s="115" t="s">
        <v>1760</v>
      </c>
      <c r="C367" s="119">
        <v>26658261.359999999</v>
      </c>
      <c r="E367" s="168">
        <v>7991</v>
      </c>
      <c r="F367" s="169" t="s">
        <v>1761</v>
      </c>
      <c r="G367" s="148">
        <v>183829596.69</v>
      </c>
      <c r="I367" s="187">
        <v>7991</v>
      </c>
      <c r="J367" s="170" t="s">
        <v>1762</v>
      </c>
      <c r="K367" s="171">
        <v>118766557.23</v>
      </c>
      <c r="M367" s="168">
        <v>7991</v>
      </c>
      <c r="N367" s="169" t="s">
        <v>1761</v>
      </c>
      <c r="O367" s="148">
        <v>118766557.23</v>
      </c>
      <c r="Q367" s="168">
        <v>7991</v>
      </c>
      <c r="R367" s="169" t="s">
        <v>1761</v>
      </c>
      <c r="S367" s="148">
        <v>51209543.829999998</v>
      </c>
      <c r="U367" s="168">
        <v>7991</v>
      </c>
      <c r="V367" s="169" t="s">
        <v>1761</v>
      </c>
      <c r="W367" s="148">
        <v>39553639.829999998</v>
      </c>
      <c r="Y367" s="168">
        <v>7991</v>
      </c>
      <c r="Z367" s="169" t="s">
        <v>1761</v>
      </c>
      <c r="AA367" s="148">
        <v>32707139.829999998</v>
      </c>
      <c r="AC367" s="168">
        <v>7991</v>
      </c>
      <c r="AD367" s="169" t="s">
        <v>1761</v>
      </c>
      <c r="AE367" s="148">
        <v>32003864.649999999</v>
      </c>
      <c r="AG367" s="168">
        <v>7991</v>
      </c>
      <c r="AH367" s="169" t="s">
        <v>1761</v>
      </c>
      <c r="AI367" s="148">
        <v>29841464.649999999</v>
      </c>
      <c r="AJ367" s="181"/>
      <c r="AK367" s="168">
        <v>7991</v>
      </c>
      <c r="AL367" s="169" t="s">
        <v>1761</v>
      </c>
      <c r="AM367" s="148">
        <v>23829810.91</v>
      </c>
      <c r="AO367" s="168">
        <v>7991</v>
      </c>
      <c r="AP367" s="169" t="s">
        <v>1760</v>
      </c>
      <c r="AQ367" s="148">
        <v>23526128.870000001</v>
      </c>
      <c r="AS367" s="201">
        <v>7991</v>
      </c>
      <c r="AT367" s="202" t="s">
        <v>1761</v>
      </c>
      <c r="AU367" s="148">
        <v>15030058.869999999</v>
      </c>
    </row>
    <row r="368" spans="1:47" ht="15" x14ac:dyDescent="0.25">
      <c r="A368" s="182">
        <v>9112</v>
      </c>
      <c r="B368" s="115" t="s">
        <v>1763</v>
      </c>
      <c r="C368" s="119">
        <v>5400000</v>
      </c>
      <c r="E368" s="168">
        <v>9112</v>
      </c>
      <c r="F368" s="169" t="s">
        <v>1764</v>
      </c>
      <c r="G368" s="148">
        <v>5400000</v>
      </c>
      <c r="I368" s="187">
        <v>9112</v>
      </c>
      <c r="J368" s="170" t="s">
        <v>1765</v>
      </c>
      <c r="K368" s="171">
        <v>5400000</v>
      </c>
      <c r="M368" s="168">
        <v>9112</v>
      </c>
      <c r="N368" s="169" t="s">
        <v>1764</v>
      </c>
      <c r="O368" s="148">
        <v>5400000</v>
      </c>
      <c r="Q368" s="168">
        <v>9112</v>
      </c>
      <c r="R368" s="169" t="s">
        <v>1764</v>
      </c>
      <c r="S368" s="148">
        <v>5400000</v>
      </c>
      <c r="U368" s="168">
        <v>9112</v>
      </c>
      <c r="V368" s="169" t="s">
        <v>1764</v>
      </c>
      <c r="W368" s="148">
        <v>5400000</v>
      </c>
      <c r="Y368" s="168">
        <v>9112</v>
      </c>
      <c r="Z368" s="169" t="s">
        <v>1764</v>
      </c>
      <c r="AA368" s="148">
        <v>5400000</v>
      </c>
      <c r="AC368" s="168">
        <v>9112</v>
      </c>
      <c r="AD368" s="169" t="s">
        <v>1764</v>
      </c>
      <c r="AE368" s="148">
        <v>5400000</v>
      </c>
      <c r="AG368" s="168">
        <v>9112</v>
      </c>
      <c r="AH368" s="169" t="s">
        <v>1764</v>
      </c>
      <c r="AI368" s="148">
        <v>5400000</v>
      </c>
      <c r="AJ368" s="181"/>
      <c r="AK368" s="168">
        <v>9112</v>
      </c>
      <c r="AL368" s="169" t="s">
        <v>1764</v>
      </c>
      <c r="AM368" s="148">
        <v>5400000</v>
      </c>
      <c r="AO368" s="168">
        <v>9112</v>
      </c>
      <c r="AP368" s="169" t="s">
        <v>1763</v>
      </c>
      <c r="AQ368" s="148">
        <v>5400000</v>
      </c>
      <c r="AS368" s="201">
        <v>9112</v>
      </c>
      <c r="AT368" s="202" t="s">
        <v>1764</v>
      </c>
      <c r="AU368" s="148">
        <v>5400000</v>
      </c>
    </row>
    <row r="369" spans="1:47" ht="15" x14ac:dyDescent="0.25">
      <c r="A369" s="182">
        <v>9113</v>
      </c>
      <c r="B369" s="115" t="s">
        <v>1766</v>
      </c>
      <c r="C369" s="119">
        <v>4100000</v>
      </c>
      <c r="E369" s="168">
        <v>9113</v>
      </c>
      <c r="F369" s="169" t="s">
        <v>1767</v>
      </c>
      <c r="G369" s="148">
        <v>4100000</v>
      </c>
      <c r="I369" s="187">
        <v>9113</v>
      </c>
      <c r="J369" s="170" t="s">
        <v>1768</v>
      </c>
      <c r="K369" s="171">
        <v>4100000</v>
      </c>
      <c r="M369" s="168">
        <v>9113</v>
      </c>
      <c r="N369" s="169" t="s">
        <v>1767</v>
      </c>
      <c r="O369" s="148">
        <v>4100000</v>
      </c>
      <c r="Q369" s="168">
        <v>9113</v>
      </c>
      <c r="R369" s="169" t="s">
        <v>1767</v>
      </c>
      <c r="S369" s="148">
        <v>4100000</v>
      </c>
      <c r="U369" s="168">
        <v>9113</v>
      </c>
      <c r="V369" s="169" t="s">
        <v>1767</v>
      </c>
      <c r="W369" s="148">
        <v>4100000</v>
      </c>
      <c r="Y369" s="168">
        <v>9113</v>
      </c>
      <c r="Z369" s="169" t="s">
        <v>1767</v>
      </c>
      <c r="AA369" s="148">
        <v>4100000</v>
      </c>
      <c r="AC369" s="168">
        <v>9113</v>
      </c>
      <c r="AD369" s="169" t="s">
        <v>1767</v>
      </c>
      <c r="AE369" s="148">
        <v>4100000</v>
      </c>
      <c r="AG369" s="168">
        <v>9113</v>
      </c>
      <c r="AH369" s="169" t="s">
        <v>1767</v>
      </c>
      <c r="AI369" s="148">
        <v>4100000</v>
      </c>
      <c r="AJ369" s="181"/>
      <c r="AK369" s="168">
        <v>9113</v>
      </c>
      <c r="AL369" s="169" t="s">
        <v>1767</v>
      </c>
      <c r="AM369" s="148">
        <v>4100000</v>
      </c>
      <c r="AO369" s="168">
        <v>9113</v>
      </c>
      <c r="AP369" s="169" t="s">
        <v>1766</v>
      </c>
      <c r="AQ369" s="148">
        <v>4100000</v>
      </c>
      <c r="AS369" s="201">
        <v>9113</v>
      </c>
      <c r="AT369" s="202" t="s">
        <v>1767</v>
      </c>
      <c r="AU369" s="148">
        <v>4100000</v>
      </c>
    </row>
    <row r="370" spans="1:47" ht="15" x14ac:dyDescent="0.25">
      <c r="A370" s="182">
        <v>9212</v>
      </c>
      <c r="B370" s="115" t="s">
        <v>1769</v>
      </c>
      <c r="C370" s="119">
        <v>3720000</v>
      </c>
      <c r="E370" s="168">
        <v>9212</v>
      </c>
      <c r="F370" s="169" t="s">
        <v>1770</v>
      </c>
      <c r="G370" s="148">
        <v>3720000</v>
      </c>
      <c r="I370" s="187">
        <v>9212</v>
      </c>
      <c r="J370" s="170" t="s">
        <v>1771</v>
      </c>
      <c r="K370" s="171">
        <v>3720000</v>
      </c>
      <c r="M370" s="168">
        <v>9212</v>
      </c>
      <c r="N370" s="169" t="s">
        <v>1770</v>
      </c>
      <c r="O370" s="148">
        <v>3720000</v>
      </c>
      <c r="Q370" s="168">
        <v>9212</v>
      </c>
      <c r="R370" s="169" t="s">
        <v>1770</v>
      </c>
      <c r="S370" s="148">
        <v>3720000</v>
      </c>
      <c r="U370" s="168">
        <v>9212</v>
      </c>
      <c r="V370" s="169" t="s">
        <v>1770</v>
      </c>
      <c r="W370" s="148">
        <v>3720000</v>
      </c>
      <c r="Y370" s="168">
        <v>9212</v>
      </c>
      <c r="Z370" s="169" t="s">
        <v>1770</v>
      </c>
      <c r="AA370" s="148">
        <v>3720000</v>
      </c>
      <c r="AC370" s="168">
        <v>9212</v>
      </c>
      <c r="AD370" s="169" t="s">
        <v>1770</v>
      </c>
      <c r="AE370" s="148">
        <v>3720000</v>
      </c>
      <c r="AG370" s="168">
        <v>9212</v>
      </c>
      <c r="AH370" s="169" t="s">
        <v>1770</v>
      </c>
      <c r="AI370" s="148">
        <v>3720000</v>
      </c>
      <c r="AJ370" s="181"/>
      <c r="AK370" s="168">
        <v>9212</v>
      </c>
      <c r="AL370" s="169" t="s">
        <v>1770</v>
      </c>
      <c r="AM370" s="148">
        <v>3720000</v>
      </c>
      <c r="AO370" s="168">
        <v>9212</v>
      </c>
      <c r="AP370" s="169" t="s">
        <v>1769</v>
      </c>
      <c r="AQ370" s="148">
        <v>3720000</v>
      </c>
      <c r="AS370" s="201">
        <v>9212</v>
      </c>
      <c r="AT370" s="202" t="s">
        <v>1770</v>
      </c>
      <c r="AU370" s="148">
        <v>3720000</v>
      </c>
    </row>
    <row r="371" spans="1:47" ht="15" x14ac:dyDescent="0.25">
      <c r="A371" s="168">
        <v>9213</v>
      </c>
      <c r="B371" s="115" t="s">
        <v>1772</v>
      </c>
      <c r="C371" s="167">
        <v>2400000</v>
      </c>
      <c r="E371" s="168">
        <v>9213</v>
      </c>
      <c r="F371" s="169" t="s">
        <v>1773</v>
      </c>
      <c r="G371" s="148">
        <v>2400000</v>
      </c>
      <c r="I371" s="187">
        <v>9213</v>
      </c>
      <c r="J371" s="170" t="s">
        <v>1774</v>
      </c>
      <c r="K371" s="171">
        <v>2400000</v>
      </c>
      <c r="M371" s="168">
        <v>9213</v>
      </c>
      <c r="N371" s="169" t="s">
        <v>1773</v>
      </c>
      <c r="O371" s="148">
        <v>2400000</v>
      </c>
      <c r="Q371" s="168">
        <v>9213</v>
      </c>
      <c r="R371" s="169" t="s">
        <v>1773</v>
      </c>
      <c r="S371" s="148">
        <v>2400000</v>
      </c>
      <c r="U371" s="168">
        <v>9213</v>
      </c>
      <c r="V371" s="169" t="s">
        <v>1773</v>
      </c>
      <c r="W371" s="148">
        <v>2400000</v>
      </c>
      <c r="Y371" s="168">
        <v>9213</v>
      </c>
      <c r="Z371" s="169" t="s">
        <v>1773</v>
      </c>
      <c r="AA371" s="148">
        <v>2400000</v>
      </c>
      <c r="AC371" s="168">
        <v>9213</v>
      </c>
      <c r="AD371" s="169" t="s">
        <v>1773</v>
      </c>
      <c r="AE371" s="148">
        <v>2400000</v>
      </c>
      <c r="AG371" s="168">
        <v>9213</v>
      </c>
      <c r="AH371" s="169" t="s">
        <v>1773</v>
      </c>
      <c r="AI371" s="148">
        <v>2400000</v>
      </c>
      <c r="AJ371" s="181"/>
      <c r="AK371" s="168">
        <v>9213</v>
      </c>
      <c r="AL371" s="169" t="s">
        <v>1773</v>
      </c>
      <c r="AM371" s="148">
        <v>2400000</v>
      </c>
      <c r="AO371" s="168">
        <v>9213</v>
      </c>
      <c r="AP371" s="169" t="s">
        <v>1772</v>
      </c>
      <c r="AQ371" s="148">
        <v>2400000</v>
      </c>
      <c r="AS371" s="201">
        <v>9213</v>
      </c>
      <c r="AT371" s="202" t="s">
        <v>1773</v>
      </c>
      <c r="AU371" s="148">
        <v>2400000</v>
      </c>
    </row>
    <row r="372" spans="1:47" ht="15" x14ac:dyDescent="0.25">
      <c r="A372" s="304" t="s">
        <v>1153</v>
      </c>
      <c r="B372" s="304"/>
      <c r="C372" s="191">
        <f>SUM(C165:C371)</f>
        <v>832327904.83000004</v>
      </c>
      <c r="E372" s="304" t="s">
        <v>1154</v>
      </c>
      <c r="F372" s="304"/>
      <c r="G372" s="120">
        <f>SUM(G165:G371)</f>
        <v>1034269417.8700001</v>
      </c>
      <c r="I372" s="305" t="s">
        <v>1154</v>
      </c>
      <c r="J372" s="305"/>
      <c r="K372" s="180">
        <f>SUM(K165:K371)</f>
        <v>1034269417.8700004</v>
      </c>
      <c r="M372" s="304" t="s">
        <v>1154</v>
      </c>
      <c r="N372" s="304"/>
      <c r="O372" s="120">
        <f>SUM(O165:O371)</f>
        <v>1034269417.8700004</v>
      </c>
      <c r="Q372" s="304" t="s">
        <v>1154</v>
      </c>
      <c r="R372" s="304"/>
      <c r="S372" s="120">
        <f>SUM(S165:S371)</f>
        <v>1036240021.8700002</v>
      </c>
      <c r="U372" s="304" t="s">
        <v>1154</v>
      </c>
      <c r="V372" s="304"/>
      <c r="W372" s="120">
        <f>SUM(W165:W371)</f>
        <v>1038740021.87</v>
      </c>
      <c r="Y372" s="304" t="s">
        <v>1154</v>
      </c>
      <c r="Z372" s="304"/>
      <c r="AA372" s="120">
        <f>SUM(AA165:AA371)</f>
        <v>1042731967.8700004</v>
      </c>
      <c r="AC372" s="304" t="s">
        <v>1154</v>
      </c>
      <c r="AD372" s="304"/>
      <c r="AE372" s="120">
        <f>SUM(AE165:AE371)</f>
        <v>1045741592.8700001</v>
      </c>
      <c r="AG372" s="304" t="s">
        <v>1154</v>
      </c>
      <c r="AH372" s="304"/>
      <c r="AI372" s="120">
        <f>SUM(AI165:AI371)</f>
        <v>1074008662.8900001</v>
      </c>
      <c r="AJ372" s="181"/>
      <c r="AK372" s="305" t="s">
        <v>1154</v>
      </c>
      <c r="AL372" s="305"/>
      <c r="AM372" s="180">
        <f>SUM(AM165:AM371)</f>
        <v>1074111622.8900001</v>
      </c>
      <c r="AO372" s="305" t="s">
        <v>1154</v>
      </c>
      <c r="AP372" s="305"/>
      <c r="AQ372" s="180">
        <f>SUM(AQ165:AQ371)</f>
        <v>1074111622.8900001</v>
      </c>
      <c r="AS372" s="285" t="s">
        <v>1154</v>
      </c>
      <c r="AT372" s="285"/>
      <c r="AU372" s="180">
        <f>SUM(AU165:AU371)</f>
        <v>1083494516.5599999</v>
      </c>
    </row>
  </sheetData>
  <mergeCells count="273">
    <mergeCell ref="Y1:AA1"/>
    <mergeCell ref="AC1:AE1"/>
    <mergeCell ref="AG1:AI1"/>
    <mergeCell ref="AK1:AM1"/>
    <mergeCell ref="AO1:AQ1"/>
    <mergeCell ref="A2:A3"/>
    <mergeCell ref="B2:B3"/>
    <mergeCell ref="C2:C3"/>
    <mergeCell ref="E2:E3"/>
    <mergeCell ref="F2:F3"/>
    <mergeCell ref="A1:C1"/>
    <mergeCell ref="E1:G1"/>
    <mergeCell ref="I1:K1"/>
    <mergeCell ref="M1:O1"/>
    <mergeCell ref="Q1:S1"/>
    <mergeCell ref="U1:W1"/>
    <mergeCell ref="R2:R3"/>
    <mergeCell ref="S2:S3"/>
    <mergeCell ref="U2:U3"/>
    <mergeCell ref="V2:V3"/>
    <mergeCell ref="G2:G3"/>
    <mergeCell ref="I2:I3"/>
    <mergeCell ref="J2:J3"/>
    <mergeCell ref="K2:K3"/>
    <mergeCell ref="M2:M3"/>
    <mergeCell ref="N2:N3"/>
    <mergeCell ref="AM2:AM3"/>
    <mergeCell ref="AO2:AO3"/>
    <mergeCell ref="AP2:AP3"/>
    <mergeCell ref="AQ2:AQ3"/>
    <mergeCell ref="A8:B8"/>
    <mergeCell ref="E22:F22"/>
    <mergeCell ref="I22:J22"/>
    <mergeCell ref="M22:N22"/>
    <mergeCell ref="Q22:R22"/>
    <mergeCell ref="U22:V22"/>
    <mergeCell ref="AE2:AE3"/>
    <mergeCell ref="AG2:AG3"/>
    <mergeCell ref="AH2:AH3"/>
    <mergeCell ref="AI2:AI3"/>
    <mergeCell ref="AK2:AK3"/>
    <mergeCell ref="AL2:AL3"/>
    <mergeCell ref="W2:W3"/>
    <mergeCell ref="Y2:Y3"/>
    <mergeCell ref="Z2:Z3"/>
    <mergeCell ref="AA2:AA3"/>
    <mergeCell ref="AC2:AC3"/>
    <mergeCell ref="AD2:AD3"/>
    <mergeCell ref="O2:O3"/>
    <mergeCell ref="Q2:Q3"/>
    <mergeCell ref="AG24:AI24"/>
    <mergeCell ref="AK24:AM24"/>
    <mergeCell ref="AO24:AQ24"/>
    <mergeCell ref="Y22:Z22"/>
    <mergeCell ref="AC22:AD22"/>
    <mergeCell ref="AG22:AH22"/>
    <mergeCell ref="AK22:AL22"/>
    <mergeCell ref="AO22:AP22"/>
    <mergeCell ref="U24:W24"/>
    <mergeCell ref="Y24:AA24"/>
    <mergeCell ref="AC24:AE24"/>
    <mergeCell ref="A24:C24"/>
    <mergeCell ref="E24:G24"/>
    <mergeCell ref="I24:K24"/>
    <mergeCell ref="M24:O24"/>
    <mergeCell ref="Q24:S24"/>
    <mergeCell ref="A25:A26"/>
    <mergeCell ref="B25:B26"/>
    <mergeCell ref="C25:C26"/>
    <mergeCell ref="E25:E26"/>
    <mergeCell ref="F25:F26"/>
    <mergeCell ref="G25:G26"/>
    <mergeCell ref="S25:S26"/>
    <mergeCell ref="U25:U26"/>
    <mergeCell ref="V25:V26"/>
    <mergeCell ref="W25:W26"/>
    <mergeCell ref="I25:I26"/>
    <mergeCell ref="J25:J26"/>
    <mergeCell ref="K25:K26"/>
    <mergeCell ref="M25:M26"/>
    <mergeCell ref="N25:N26"/>
    <mergeCell ref="O25:O26"/>
    <mergeCell ref="AO25:AO26"/>
    <mergeCell ref="AP25:AP26"/>
    <mergeCell ref="AQ25:AQ26"/>
    <mergeCell ref="A91:B91"/>
    <mergeCell ref="E91:F91"/>
    <mergeCell ref="I91:J91"/>
    <mergeCell ref="M91:N91"/>
    <mergeCell ref="Q91:R91"/>
    <mergeCell ref="U91:V91"/>
    <mergeCell ref="Y91:Z91"/>
    <mergeCell ref="AG25:AG26"/>
    <mergeCell ref="AH25:AH26"/>
    <mergeCell ref="AI25:AI26"/>
    <mergeCell ref="AK25:AK26"/>
    <mergeCell ref="AL25:AL26"/>
    <mergeCell ref="AM25:AM26"/>
    <mergeCell ref="Y25:Y26"/>
    <mergeCell ref="Z25:Z26"/>
    <mergeCell ref="AA25:AA26"/>
    <mergeCell ref="AC25:AC26"/>
    <mergeCell ref="AD25:AD26"/>
    <mergeCell ref="AE25:AE26"/>
    <mergeCell ref="Q25:Q26"/>
    <mergeCell ref="R25:R26"/>
    <mergeCell ref="AC91:AD91"/>
    <mergeCell ref="AG91:AH91"/>
    <mergeCell ref="AK91:AL91"/>
    <mergeCell ref="AO91:AP91"/>
    <mergeCell ref="A93:C93"/>
    <mergeCell ref="E93:G93"/>
    <mergeCell ref="I93:K93"/>
    <mergeCell ref="M93:O93"/>
    <mergeCell ref="Q93:S93"/>
    <mergeCell ref="U93:W93"/>
    <mergeCell ref="Y93:AA93"/>
    <mergeCell ref="AC93:AE93"/>
    <mergeCell ref="AG93:AI93"/>
    <mergeCell ref="AK93:AM93"/>
    <mergeCell ref="AO93:AQ93"/>
    <mergeCell ref="A94:A95"/>
    <mergeCell ref="B94:B95"/>
    <mergeCell ref="C94:C95"/>
    <mergeCell ref="E94:E95"/>
    <mergeCell ref="F94:F95"/>
    <mergeCell ref="R94:R95"/>
    <mergeCell ref="S94:S95"/>
    <mergeCell ref="U94:U95"/>
    <mergeCell ref="V94:V95"/>
    <mergeCell ref="G94:G95"/>
    <mergeCell ref="I94:I95"/>
    <mergeCell ref="J94:J95"/>
    <mergeCell ref="K94:K95"/>
    <mergeCell ref="M94:M95"/>
    <mergeCell ref="N94:N95"/>
    <mergeCell ref="AM94:AM95"/>
    <mergeCell ref="AO94:AO95"/>
    <mergeCell ref="AP94:AP95"/>
    <mergeCell ref="AQ94:AQ95"/>
    <mergeCell ref="E108:E114"/>
    <mergeCell ref="F108:F114"/>
    <mergeCell ref="G108:G114"/>
    <mergeCell ref="I108:I114"/>
    <mergeCell ref="J108:J114"/>
    <mergeCell ref="K108:K114"/>
    <mergeCell ref="AE94:AE95"/>
    <mergeCell ref="AG94:AG95"/>
    <mergeCell ref="AH94:AH95"/>
    <mergeCell ref="AI94:AI95"/>
    <mergeCell ref="AK94:AK95"/>
    <mergeCell ref="AL94:AL95"/>
    <mergeCell ref="W94:W95"/>
    <mergeCell ref="Y94:Y95"/>
    <mergeCell ref="Z94:Z95"/>
    <mergeCell ref="AA94:AA95"/>
    <mergeCell ref="AC94:AC95"/>
    <mergeCell ref="AD94:AD95"/>
    <mergeCell ref="O94:O95"/>
    <mergeCell ref="Q94:Q95"/>
    <mergeCell ref="U108:U114"/>
    <mergeCell ref="V108:V114"/>
    <mergeCell ref="W108:W114"/>
    <mergeCell ref="Y108:Y114"/>
    <mergeCell ref="Z108:Z114"/>
    <mergeCell ref="AA108:AA114"/>
    <mergeCell ref="M108:M114"/>
    <mergeCell ref="N108:N114"/>
    <mergeCell ref="O108:O114"/>
    <mergeCell ref="Q108:Q114"/>
    <mergeCell ref="R108:R114"/>
    <mergeCell ref="S108:S114"/>
    <mergeCell ref="AK108:AK114"/>
    <mergeCell ref="AL108:AL114"/>
    <mergeCell ref="AM108:AM114"/>
    <mergeCell ref="AO108:AO114"/>
    <mergeCell ref="AP108:AP114"/>
    <mergeCell ref="AQ108:AQ114"/>
    <mergeCell ref="AC108:AC114"/>
    <mergeCell ref="AD108:AD114"/>
    <mergeCell ref="AE108:AE114"/>
    <mergeCell ref="AG108:AG114"/>
    <mergeCell ref="AH108:AH114"/>
    <mergeCell ref="AI108:AI114"/>
    <mergeCell ref="AG162:AI162"/>
    <mergeCell ref="AK162:AM162"/>
    <mergeCell ref="AO162:AQ162"/>
    <mergeCell ref="Y159:Z159"/>
    <mergeCell ref="AC159:AD159"/>
    <mergeCell ref="AG159:AH159"/>
    <mergeCell ref="AK159:AL159"/>
    <mergeCell ref="AO159:AP159"/>
    <mergeCell ref="A162:C162"/>
    <mergeCell ref="E162:G162"/>
    <mergeCell ref="I162:K162"/>
    <mergeCell ref="M162:O162"/>
    <mergeCell ref="Q162:S162"/>
    <mergeCell ref="A159:B159"/>
    <mergeCell ref="E159:F159"/>
    <mergeCell ref="I159:J159"/>
    <mergeCell ref="M159:N159"/>
    <mergeCell ref="Q159:R159"/>
    <mergeCell ref="U159:V159"/>
    <mergeCell ref="A163:A164"/>
    <mergeCell ref="B163:B164"/>
    <mergeCell ref="C163:C164"/>
    <mergeCell ref="E163:E164"/>
    <mergeCell ref="F163:F164"/>
    <mergeCell ref="G163:G164"/>
    <mergeCell ref="U162:W162"/>
    <mergeCell ref="Y162:AA162"/>
    <mergeCell ref="AC162:AE162"/>
    <mergeCell ref="AD163:AD164"/>
    <mergeCell ref="AE163:AE164"/>
    <mergeCell ref="Q163:Q164"/>
    <mergeCell ref="R163:R164"/>
    <mergeCell ref="S163:S164"/>
    <mergeCell ref="U163:U164"/>
    <mergeCell ref="V163:V164"/>
    <mergeCell ref="W163:W164"/>
    <mergeCell ref="I163:I164"/>
    <mergeCell ref="J163:J164"/>
    <mergeCell ref="K163:K164"/>
    <mergeCell ref="M163:M164"/>
    <mergeCell ref="N163:N164"/>
    <mergeCell ref="O163:O164"/>
    <mergeCell ref="AC372:AD372"/>
    <mergeCell ref="AG372:AH372"/>
    <mergeCell ref="AK372:AL372"/>
    <mergeCell ref="AO372:AP372"/>
    <mergeCell ref="AO163:AO164"/>
    <mergeCell ref="AP163:AP164"/>
    <mergeCell ref="AQ163:AQ164"/>
    <mergeCell ref="A372:B372"/>
    <mergeCell ref="E372:F372"/>
    <mergeCell ref="I372:J372"/>
    <mergeCell ref="M372:N372"/>
    <mergeCell ref="Q372:R372"/>
    <mergeCell ref="U372:V372"/>
    <mergeCell ref="Y372:Z372"/>
    <mergeCell ref="AG163:AG164"/>
    <mergeCell ref="AH163:AH164"/>
    <mergeCell ref="AI163:AI164"/>
    <mergeCell ref="AK163:AK164"/>
    <mergeCell ref="AL163:AL164"/>
    <mergeCell ref="AM163:AM164"/>
    <mergeCell ref="Y163:Y164"/>
    <mergeCell ref="Z163:Z164"/>
    <mergeCell ref="AA163:AA164"/>
    <mergeCell ref="AC163:AC164"/>
    <mergeCell ref="AS1:AU1"/>
    <mergeCell ref="AS2:AS3"/>
    <mergeCell ref="AT2:AT3"/>
    <mergeCell ref="AU2:AU3"/>
    <mergeCell ref="AS22:AT22"/>
    <mergeCell ref="AS24:AU24"/>
    <mergeCell ref="AS25:AS26"/>
    <mergeCell ref="AT25:AT26"/>
    <mergeCell ref="AU25:AU26"/>
    <mergeCell ref="AS372:AT372"/>
    <mergeCell ref="AS108:AS114"/>
    <mergeCell ref="AT108:AT114"/>
    <mergeCell ref="AU108:AU114"/>
    <mergeCell ref="AS91:AT91"/>
    <mergeCell ref="AS93:AU93"/>
    <mergeCell ref="AS94:AS95"/>
    <mergeCell ref="AT94:AT95"/>
    <mergeCell ref="AU94:AU95"/>
    <mergeCell ref="AS159:AT159"/>
    <mergeCell ref="AS162:AU162"/>
    <mergeCell ref="AS163:AS164"/>
    <mergeCell ref="AT163:AT164"/>
    <mergeCell ref="AU163:AU16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12A MOD </vt:lpstr>
      <vt:lpstr>RESUMEN DE TRASPASOS POR CAPI</vt:lpstr>
      <vt:lpstr>SUPLEMENTOS 12VA MOD 2022</vt:lpstr>
      <vt:lpstr>MODIFICACIONES INCIAL A LA 11A</vt:lpstr>
      <vt:lpstr>'RESUMEN DE TRASPASOS POR CAPI'!Títulos_a_imprimir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E204</dc:creator>
  <cp:lastModifiedBy>opsec2</cp:lastModifiedBy>
  <cp:lastPrinted>2022-10-31T19:17:44Z</cp:lastPrinted>
  <dcterms:created xsi:type="dcterms:W3CDTF">2022-09-26T16:00:45Z</dcterms:created>
  <dcterms:modified xsi:type="dcterms:W3CDTF">2022-10-31T20:09:23Z</dcterms:modified>
</cp:coreProperties>
</file>